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5.xml" ContentType="application/vnd.openxmlformats-officedocument.spreadsheetml.table+xml"/>
  <Override PartName="/xl/drawings/drawing10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1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tables/table17.xml" ContentType="application/vnd.openxmlformats-officedocument.spreadsheetml.table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s3\007_PUBLICATIES\REVUE ECONOMIQUE\2023\Article 9\"/>
    </mc:Choice>
  </mc:AlternateContent>
  <xr:revisionPtr revIDLastSave="0" documentId="8_{3F4421D6-D77A-4367-8446-8429F8E572E1}" xr6:coauthVersionLast="47" xr6:coauthVersionMax="47" xr10:uidLastSave="{00000000-0000-0000-0000-000000000000}"/>
  <bookViews>
    <workbookView xWindow="-120" yWindow="-120" windowWidth="29040" windowHeight="15840" firstSheet="3" activeTab="13" xr2:uid="{110DE88B-4FBE-4C69-85CC-CF3F4CC3A39C}"/>
  </bookViews>
  <sheets>
    <sheet name="Grafiek 1" sheetId="1" r:id="rId1"/>
    <sheet name="Grafiek 1 ex" sheetId="4" r:id="rId2"/>
    <sheet name="Grafiek 2" sheetId="9" r:id="rId3"/>
    <sheet name="Grafiek 2 ex" sheetId="19" r:id="rId4"/>
    <sheet name="Grafiek 3" sheetId="3" r:id="rId5"/>
    <sheet name="Grafiek 3 ex" sheetId="7" r:id="rId6"/>
    <sheet name="Grafiek 4" sheetId="10" r:id="rId7"/>
    <sheet name="Grafiek 4 ex" sheetId="20" r:id="rId8"/>
    <sheet name="Grafiek 5" sheetId="11" r:id="rId9"/>
    <sheet name="Grafiek 6" sheetId="12" r:id="rId10"/>
    <sheet name="Grafiek 6 ex" sheetId="21" r:id="rId11"/>
    <sheet name="Grafiek 7" sheetId="13" r:id="rId12"/>
    <sheet name="Grafiek 7 ex" sheetId="22" r:id="rId13"/>
    <sheet name="Grafiek 8" sheetId="14" r:id="rId14"/>
    <sheet name="Grafiek 9" sheetId="15" r:id="rId15"/>
    <sheet name="Grafiek 9 ex" sheetId="23" r:id="rId16"/>
    <sheet name="Grafiek 10" sheetId="16" r:id="rId17"/>
    <sheet name="Grafiek 10 (2)" sheetId="31" r:id="rId18"/>
    <sheet name="Grafiek 11" sheetId="17" r:id="rId19"/>
    <sheet name="Grafiek 11 ex" sheetId="18" r:id="rId20"/>
    <sheet name="Grafiek 12" sheetId="24" r:id="rId21"/>
    <sheet name="Grafiek 12 ex" sheetId="25" r:id="rId22"/>
    <sheet name="Grafiek 13" sheetId="26" r:id="rId23"/>
    <sheet name="Grafiek 14 sup" sheetId="29" r:id="rId24"/>
    <sheet name="Grafiek 14 inf" sheetId="30" r:id="rId25"/>
    <sheet name="Grafiek 14 ex" sheetId="28" r:id="rId2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13" i="3" l="1"/>
  <c r="BV14" i="3"/>
  <c r="BV15" i="3"/>
  <c r="BV16" i="3"/>
  <c r="BV17" i="3"/>
  <c r="BV18" i="3"/>
  <c r="BV12" i="3"/>
  <c r="B2" i="12"/>
  <c r="G4" i="30" l="1"/>
  <c r="G3" i="30"/>
  <c r="G2" i="30"/>
  <c r="H13" i="24"/>
  <c r="G13" i="24"/>
  <c r="F13" i="24"/>
  <c r="E13" i="24"/>
  <c r="D13" i="24"/>
  <c r="C13" i="24"/>
  <c r="B13" i="24"/>
  <c r="L10" i="15"/>
  <c r="L9" i="15"/>
  <c r="L7" i="15"/>
  <c r="L5" i="15"/>
  <c r="L4" i="15"/>
  <c r="L3" i="15"/>
  <c r="L2" i="15"/>
  <c r="C10" i="15"/>
  <c r="C9" i="15"/>
  <c r="C8" i="15"/>
  <c r="C7" i="15"/>
  <c r="C6" i="15"/>
  <c r="C5" i="15"/>
  <c r="C4" i="15"/>
  <c r="C3" i="15"/>
  <c r="C2" i="15"/>
  <c r="C10" i="12"/>
  <c r="B10" i="12"/>
  <c r="C9" i="12"/>
  <c r="B9" i="12"/>
  <c r="C8" i="12"/>
  <c r="B8" i="12"/>
  <c r="C7" i="12"/>
  <c r="B7" i="12"/>
  <c r="C6" i="12"/>
  <c r="B6" i="12"/>
  <c r="C5" i="12"/>
  <c r="B5" i="12"/>
  <c r="C4" i="12"/>
  <c r="B4" i="12"/>
  <c r="C3" i="12"/>
  <c r="B3" i="12"/>
  <c r="C2" i="12"/>
</calcChain>
</file>

<file path=xl/sharedStrings.xml><?xml version="1.0" encoding="utf-8"?>
<sst xmlns="http://schemas.openxmlformats.org/spreadsheetml/2006/main" count="542" uniqueCount="166">
  <si>
    <t>Belgium</t>
  </si>
  <si>
    <t>Germany</t>
  </si>
  <si>
    <t>France</t>
  </si>
  <si>
    <t>Netherlands</t>
  </si>
  <si>
    <t>Euro area</t>
  </si>
  <si>
    <t>Spain</t>
  </si>
  <si>
    <t>Italy</t>
  </si>
  <si>
    <t>2000</t>
  </si>
  <si>
    <t>2001</t>
  </si>
  <si>
    <t>2002</t>
  </si>
  <si>
    <t>2003</t>
  </si>
  <si>
    <t>2004</t>
  </si>
  <si>
    <t>2005</t>
  </si>
  <si>
    <t>2006</t>
  </si>
  <si>
    <t>Voorbeeld grafiek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</si>
  <si>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</si>
  <si>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</si>
  <si>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</si>
  <si>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</si>
  <si>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</si>
  <si>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</si>
  <si>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</si>
  <si>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</si>
  <si>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</si>
  <si>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</si>
  <si>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</si>
  <si>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</si>
  <si>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tot 2018 hist cijfers Eurostat</t>
  </si>
  <si>
    <t>2019</t>
  </si>
  <si>
    <t>vanaf 2019 ageing report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</si>
  <si>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</si>
  <si>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</si>
  <si>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</si>
  <si>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</si>
  <si>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</si>
  <si>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</si>
  <si>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</si>
  <si>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</si>
  <si>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</si>
  <si>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</si>
  <si>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</si>
  <si>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</si>
  <si>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</si>
  <si>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</si>
  <si>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</si>
  <si>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</si>
  <si>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</si>
  <si>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</si>
  <si>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</si>
  <si>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</si>
  <si>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</si>
  <si>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</si>
  <si>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</si>
  <si>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</si>
  <si>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</si>
  <si>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</si>
  <si>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</si>
  <si>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</si>
  <si>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</si>
  <si>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</si>
  <si>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</si>
  <si>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</si>
  <si>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</si>
  <si>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</si>
  <si>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</si>
  <si>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</si>
  <si>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</si>
  <si>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</si>
  <si>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</si>
  <si>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</si>
  <si>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</si>
  <si>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</si>
  <si>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</si>
  <si>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</si>
  <si>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</si>
  <si>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</si>
  <si>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</si>
  <si>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</si>
  <si>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</si>
  <si>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</si>
  <si>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</si>
  <si>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(in % of GDP)</t>
  </si>
  <si>
    <t xml:space="preserve">France </t>
  </si>
  <si>
    <t>The Netherlands</t>
  </si>
  <si>
    <t>Pension costs</t>
  </si>
  <si>
    <t>EC Ageing Report 2021</t>
  </si>
  <si>
    <t>SCA Report 2023</t>
  </si>
  <si>
    <t>linkerdeel grafiek</t>
  </si>
  <si>
    <t>rechterdeel grafiek</t>
  </si>
  <si>
    <t xml:space="preserve"> </t>
  </si>
  <si>
    <t>Pensions</t>
  </si>
  <si>
    <t>Total social benefits</t>
  </si>
  <si>
    <t>Column1</t>
  </si>
  <si>
    <t>BE</t>
  </si>
  <si>
    <t>FR</t>
  </si>
  <si>
    <t>DE</t>
  </si>
  <si>
    <t>IT</t>
  </si>
  <si>
    <t>NL</t>
  </si>
  <si>
    <t>ES</t>
  </si>
  <si>
    <t>Pension expenditure</t>
  </si>
  <si>
    <t>Dependency ratio</t>
  </si>
  <si>
    <t>Coverage ratio</t>
  </si>
  <si>
    <t>Benefit ratio</t>
  </si>
  <si>
    <t>Wage share</t>
  </si>
  <si>
    <t>Labour market factor</t>
  </si>
  <si>
    <t>EA</t>
  </si>
  <si>
    <t>Labour market effect</t>
  </si>
  <si>
    <t>base</t>
  </si>
  <si>
    <t>diff</t>
  </si>
  <si>
    <t>X-Values</t>
  </si>
  <si>
    <t>Y-Values</t>
  </si>
  <si>
    <t>EL</t>
  </si>
  <si>
    <t>PT</t>
  </si>
  <si>
    <t>IE</t>
  </si>
  <si>
    <t>LU</t>
  </si>
  <si>
    <t>AT</t>
  </si>
  <si>
    <t>EE</t>
  </si>
  <si>
    <t>Benefit ratio = average pension / average compensation of workers (RHS)</t>
  </si>
  <si>
    <t>Average pension (in € per month)</t>
  </si>
  <si>
    <t>Average compensation of workers¹ (in € per month)</t>
  </si>
  <si>
    <t>Labour income</t>
  </si>
  <si>
    <t>Capital income</t>
  </si>
  <si>
    <t>EC (2021)</t>
  </si>
  <si>
    <t>SCA (2023)</t>
  </si>
  <si>
    <t>Baseline</t>
  </si>
  <si>
    <t>Pensioners ↓</t>
  </si>
  <si>
    <t>Average pension ↓</t>
  </si>
  <si>
    <t>Productivity ↑</t>
  </si>
  <si>
    <t>Workers ↑</t>
  </si>
  <si>
    <t>BE²</t>
  </si>
  <si>
    <t>EA19</t>
  </si>
  <si>
    <t>av. 2010-2019</t>
  </si>
  <si>
    <t>DU</t>
  </si>
  <si>
    <t>CY</t>
  </si>
  <si>
    <t>LV</t>
  </si>
  <si>
    <t>LT</t>
  </si>
  <si>
    <t>FI</t>
  </si>
  <si>
    <t>IT2</t>
  </si>
  <si>
    <t>Column3</t>
  </si>
  <si>
    <t>p.m. SCA first projections (2002 Report)</t>
  </si>
  <si>
    <t>2 grafieken naast elkaar</t>
  </si>
  <si>
    <t>Column2</t>
  </si>
  <si>
    <t>decile 1</t>
  </si>
  <si>
    <t>decile 2</t>
  </si>
  <si>
    <t>decile 3</t>
  </si>
  <si>
    <t>decile 4</t>
  </si>
  <si>
    <t>decile 5</t>
  </si>
  <si>
    <t>decile 6</t>
  </si>
  <si>
    <t>decile 7</t>
  </si>
  <si>
    <t>decile 8</t>
  </si>
  <si>
    <t>decile 9</t>
  </si>
  <si>
    <t>Salariés</t>
  </si>
  <si>
    <t>Indépendants</t>
  </si>
  <si>
    <t>Fonctionnaires</t>
  </si>
  <si>
    <t>1 to 14 years</t>
  </si>
  <si>
    <t>15 to 24 years</t>
  </si>
  <si>
    <t>25 to 34 years</t>
  </si>
  <si>
    <t>35 to 44 years</t>
  </si>
  <si>
    <t>45 years +</t>
  </si>
  <si>
    <t>Scenario with more recent employment data from the Study Committee on Ageing</t>
  </si>
  <si>
    <t>Pension expenditure (in % of GDP)</t>
  </si>
  <si>
    <t>Old-age dependency ratio</t>
  </si>
  <si>
    <t>S2: permanent fiscal effort required to sabilize the debt ratio over an infinite horizon (percentage points of GDP)</t>
  </si>
  <si>
    <t>Pension contribution to S1</t>
  </si>
  <si>
    <t>Public debt ratio in 2022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</si>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</sst>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%"/>
  </numFmts>
  <fonts count="7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2" borderId="0" xfId="0" applyFill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left"/>
    </xf>
    <xf numFmtId="165" fontId="0" fillId="2" borderId="0" xfId="0" applyNumberFormat="1" applyFill="1" applyAlignment="1">
      <alignment horizontal="center"/>
    </xf>
    <xf numFmtId="165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/>
    </xf>
    <xf numFmtId="164" fontId="0" fillId="0" borderId="0" xfId="0" applyNumberFormat="1"/>
    <xf numFmtId="166" fontId="0" fillId="0" borderId="0" xfId="0" applyNumberFormat="1"/>
    <xf numFmtId="164" fontId="0" fillId="2" borderId="0" xfId="0" applyNumberFormat="1" applyFill="1"/>
    <xf numFmtId="0" fontId="3" fillId="2" borderId="0" xfId="0" applyFont="1" applyFill="1"/>
    <xf numFmtId="165" fontId="5" fillId="0" borderId="0" xfId="0" applyNumberFormat="1" applyFont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/>
    <xf numFmtId="0" fontId="4" fillId="0" borderId="0" xfId="0" applyFont="1" applyFill="1"/>
    <xf numFmtId="164" fontId="0" fillId="0" borderId="0" xfId="0" applyNumberFormat="1" applyFill="1"/>
  </cellXfs>
  <cellStyles count="1">
    <cellStyle name="Normal" xfId="0" builtinId="0"/>
  </cellStyles>
  <dxfs count="39"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" formatCode="0"/>
    </dxf>
    <dxf>
      <numFmt numFmtId="164" formatCode="0.0"/>
    </dxf>
    <dxf>
      <numFmt numFmtId="1" formatCode="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5" formatCode="0.000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" formatCode="0"/>
    </dxf>
    <dxf>
      <numFmt numFmtId="165" formatCode="0.0000"/>
    </dxf>
    <dxf>
      <numFmt numFmtId="165" formatCode="0.0000"/>
    </dxf>
    <dxf>
      <numFmt numFmtId="165" formatCode="0.0000"/>
    </dxf>
    <dxf>
      <numFmt numFmtId="0" formatCode="General"/>
    </dxf>
    <dxf>
      <numFmt numFmtId="165" formatCode="0.0000"/>
      <alignment horizontal="center" vertical="bottom" textRotation="0" wrapText="0" indent="0" justifyLastLine="0" shrinkToFit="0" readingOrder="0"/>
    </dxf>
    <dxf>
      <numFmt numFmtId="165" formatCode="0.0000"/>
      <alignment horizontal="center" vertical="bottom" textRotation="0" wrapText="0" indent="0" justifyLastLine="0" shrinkToFit="0" readingOrder="0"/>
    </dxf>
    <dxf>
      <numFmt numFmtId="165" formatCode="0.0000"/>
      <alignment horizontal="center" vertical="bottom" textRotation="0" wrapText="0" indent="0" justifyLastLine="0" shrinkToFit="0" readingOrder="0"/>
    </dxf>
    <dxf>
      <numFmt numFmtId="165" formatCode="0.0000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numFmt numFmtId="165" formatCode="0.0000"/>
      <alignment horizontal="center" vertical="bottom" textRotation="0" wrapText="0" indent="0" justifyLastLine="0" shrinkToFit="0" readingOrder="0"/>
    </dxf>
    <dxf>
      <numFmt numFmtId="165" formatCode="0.0000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96F4E2"/>
      <color rgb="FF0099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" Type="http://schemas.openxmlformats.org/officeDocument/2006/relationships/worksheet" Target="worksheets/sheet2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styles" Target="style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/>
              <a:t>Old-age dependency ratio: population</a:t>
            </a:r>
            <a:r>
              <a:rPr lang="nl-BE" baseline="0"/>
              <a:t> aged 65 years or over / population aged 20 to 64 </a:t>
            </a:r>
            <a:r>
              <a:rPr lang="nl-BE"/>
              <a:t>(in 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'Grafiek 1'!$B$1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'Grafiek 1'!$A$2:$A$72</c:f>
              <c:strCache>
                <c:ptCount val="7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</c:strCache>
            </c:strRef>
          </c:cat>
          <c:val>
            <c:numRef>
              <c:f>'Grafiek 1'!$B$2:$B$72</c:f>
              <c:numCache>
                <c:formatCode>0.0</c:formatCode>
                <c:ptCount val="71"/>
                <c:pt idx="0">
                  <c:v>28.1</c:v>
                </c:pt>
                <c:pt idx="1">
                  <c:v>28.3</c:v>
                </c:pt>
                <c:pt idx="2">
                  <c:v>28.4</c:v>
                </c:pt>
                <c:pt idx="3">
                  <c:v>28.5</c:v>
                </c:pt>
                <c:pt idx="4">
                  <c:v>28.7</c:v>
                </c:pt>
                <c:pt idx="5">
                  <c:v>28.9</c:v>
                </c:pt>
                <c:pt idx="6">
                  <c:v>28.8</c:v>
                </c:pt>
                <c:pt idx="7">
                  <c:v>28.6</c:v>
                </c:pt>
                <c:pt idx="8">
                  <c:v>28.5</c:v>
                </c:pt>
                <c:pt idx="9">
                  <c:v>28.5</c:v>
                </c:pt>
                <c:pt idx="10">
                  <c:v>28.6</c:v>
                </c:pt>
                <c:pt idx="11">
                  <c:v>28.5</c:v>
                </c:pt>
                <c:pt idx="12">
                  <c:v>29</c:v>
                </c:pt>
                <c:pt idx="13">
                  <c:v>29.5</c:v>
                </c:pt>
                <c:pt idx="14">
                  <c:v>30</c:v>
                </c:pt>
                <c:pt idx="15">
                  <c:v>30.5</c:v>
                </c:pt>
                <c:pt idx="16">
                  <c:v>30.8</c:v>
                </c:pt>
                <c:pt idx="17">
                  <c:v>31.3</c:v>
                </c:pt>
                <c:pt idx="18">
                  <c:v>31.8</c:v>
                </c:pt>
                <c:pt idx="19">
                  <c:v>32.50664722975263</c:v>
                </c:pt>
                <c:pt idx="20">
                  <c:v>33.070298743129179</c:v>
                </c:pt>
                <c:pt idx="21">
                  <c:v>33.665872760095326</c:v>
                </c:pt>
                <c:pt idx="22">
                  <c:v>34.314136501215422</c:v>
                </c:pt>
                <c:pt idx="23">
                  <c:v>35.018270292982237</c:v>
                </c:pt>
                <c:pt idx="24">
                  <c:v>35.777663363258796</c:v>
                </c:pt>
                <c:pt idx="25">
                  <c:v>36.556862569436696</c:v>
                </c:pt>
                <c:pt idx="26">
                  <c:v>37.331451883442888</c:v>
                </c:pt>
                <c:pt idx="27">
                  <c:v>38.105121700661748</c:v>
                </c:pt>
                <c:pt idx="28">
                  <c:v>38.891797249022837</c:v>
                </c:pt>
                <c:pt idx="29">
                  <c:v>39.722116146427176</c:v>
                </c:pt>
                <c:pt idx="30">
                  <c:v>40.524223437117087</c:v>
                </c:pt>
                <c:pt idx="31">
                  <c:v>41.240195789215541</c:v>
                </c:pt>
                <c:pt idx="32">
                  <c:v>41.886692339024343</c:v>
                </c:pt>
                <c:pt idx="33">
                  <c:v>42.492343951921271</c:v>
                </c:pt>
                <c:pt idx="34">
                  <c:v>43.089332583120715</c:v>
                </c:pt>
                <c:pt idx="35">
                  <c:v>43.696176223728308</c:v>
                </c:pt>
                <c:pt idx="36">
                  <c:v>44.296106276270436</c:v>
                </c:pt>
                <c:pt idx="37">
                  <c:v>44.843792231185098</c:v>
                </c:pt>
                <c:pt idx="38">
                  <c:v>45.31200405105735</c:v>
                </c:pt>
                <c:pt idx="39">
                  <c:v>45.70287735965114</c:v>
                </c:pt>
                <c:pt idx="40">
                  <c:v>46.025853419009984</c:v>
                </c:pt>
                <c:pt idx="41">
                  <c:v>46.322305716953885</c:v>
                </c:pt>
                <c:pt idx="42">
                  <c:v>46.643020982465863</c:v>
                </c:pt>
                <c:pt idx="43">
                  <c:v>46.983212173216046</c:v>
                </c:pt>
                <c:pt idx="44">
                  <c:v>47.342521259543993</c:v>
                </c:pt>
                <c:pt idx="45">
                  <c:v>47.730513601625873</c:v>
                </c:pt>
                <c:pt idx="46">
                  <c:v>48.113206448120934</c:v>
                </c:pt>
                <c:pt idx="47">
                  <c:v>48.451687325990079</c:v>
                </c:pt>
                <c:pt idx="48">
                  <c:v>48.735019412454392</c:v>
                </c:pt>
                <c:pt idx="49">
                  <c:v>48.980340856033806</c:v>
                </c:pt>
                <c:pt idx="50">
                  <c:v>49.21142021878093</c:v>
                </c:pt>
                <c:pt idx="51">
                  <c:v>49.453173273933984</c:v>
                </c:pt>
                <c:pt idx="52">
                  <c:v>49.716577061650483</c:v>
                </c:pt>
                <c:pt idx="53">
                  <c:v>50.003794297836222</c:v>
                </c:pt>
                <c:pt idx="54">
                  <c:v>50.312949314660116</c:v>
                </c:pt>
                <c:pt idx="55">
                  <c:v>50.635036069789031</c:v>
                </c:pt>
                <c:pt idx="56">
                  <c:v>50.965862432879639</c:v>
                </c:pt>
                <c:pt idx="57">
                  <c:v>51.273639942076677</c:v>
                </c:pt>
                <c:pt idx="58">
                  <c:v>51.526163167179597</c:v>
                </c:pt>
                <c:pt idx="59">
                  <c:v>51.701407050372858</c:v>
                </c:pt>
                <c:pt idx="60">
                  <c:v>51.831149888626271</c:v>
                </c:pt>
                <c:pt idx="61">
                  <c:v>51.960583880934841</c:v>
                </c:pt>
                <c:pt idx="62">
                  <c:v>52.097256575417539</c:v>
                </c:pt>
                <c:pt idx="63">
                  <c:v>52.222878794536442</c:v>
                </c:pt>
                <c:pt idx="64">
                  <c:v>52.339412287745589</c:v>
                </c:pt>
                <c:pt idx="65">
                  <c:v>52.481434491522293</c:v>
                </c:pt>
                <c:pt idx="66">
                  <c:v>52.629353087788566</c:v>
                </c:pt>
                <c:pt idx="67">
                  <c:v>52.752902911835974</c:v>
                </c:pt>
                <c:pt idx="68">
                  <c:v>52.885824728834926</c:v>
                </c:pt>
                <c:pt idx="69">
                  <c:v>53.068730757876772</c:v>
                </c:pt>
                <c:pt idx="70">
                  <c:v>53.307571370052528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6-49D1-8B15-6D5A2F993C1E}"/>
            </c:ext>
          </c:extLst>
        </c:ser>
        <c:ser>
          <c:idx val="1"/>
          <c:order val="1"/>
          <c:tx>
            <c:strRef>
              <c:f>'Grafiek 1'!$C$1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'Grafiek 1'!$A$2:$A$72</c:f>
              <c:strCache>
                <c:ptCount val="7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</c:strCache>
            </c:strRef>
          </c:cat>
          <c:val>
            <c:numRef>
              <c:f>'Grafiek 1'!$C$2:$C$72</c:f>
              <c:numCache>
                <c:formatCode>0.0</c:formatCode>
                <c:ptCount val="71"/>
                <c:pt idx="0">
                  <c:v>26</c:v>
                </c:pt>
                <c:pt idx="1">
                  <c:v>26.8</c:v>
                </c:pt>
                <c:pt idx="2">
                  <c:v>27.5</c:v>
                </c:pt>
                <c:pt idx="3">
                  <c:v>28.3</c:v>
                </c:pt>
                <c:pt idx="4">
                  <c:v>29.3</c:v>
                </c:pt>
                <c:pt idx="5">
                  <c:v>30.5</c:v>
                </c:pt>
                <c:pt idx="6">
                  <c:v>31.7</c:v>
                </c:pt>
                <c:pt idx="7">
                  <c:v>32.700000000000003</c:v>
                </c:pt>
                <c:pt idx="8">
                  <c:v>33.200000000000003</c:v>
                </c:pt>
                <c:pt idx="9">
                  <c:v>33.700000000000003</c:v>
                </c:pt>
                <c:pt idx="10">
                  <c:v>34.1</c:v>
                </c:pt>
                <c:pt idx="11">
                  <c:v>34</c:v>
                </c:pt>
                <c:pt idx="12">
                  <c:v>33.9</c:v>
                </c:pt>
                <c:pt idx="13">
                  <c:v>34.1</c:v>
                </c:pt>
                <c:pt idx="14">
                  <c:v>34.200000000000003</c:v>
                </c:pt>
                <c:pt idx="15">
                  <c:v>34.6</c:v>
                </c:pt>
                <c:pt idx="16">
                  <c:v>34.700000000000003</c:v>
                </c:pt>
                <c:pt idx="17">
                  <c:v>35.200000000000003</c:v>
                </c:pt>
                <c:pt idx="18">
                  <c:v>35.5</c:v>
                </c:pt>
                <c:pt idx="19">
                  <c:v>36.14522099196062</c:v>
                </c:pt>
                <c:pt idx="20">
                  <c:v>36.665140811041589</c:v>
                </c:pt>
                <c:pt idx="21">
                  <c:v>37.223550572439521</c:v>
                </c:pt>
                <c:pt idx="22">
                  <c:v>37.868122817557655</c:v>
                </c:pt>
                <c:pt idx="23">
                  <c:v>38.582031973591931</c:v>
                </c:pt>
                <c:pt idx="24">
                  <c:v>39.412911662107305</c:v>
                </c:pt>
                <c:pt idx="25">
                  <c:v>40.377218257558802</c:v>
                </c:pt>
                <c:pt idx="26">
                  <c:v>41.447077717436009</c:v>
                </c:pt>
                <c:pt idx="27">
                  <c:v>42.592464297373837</c:v>
                </c:pt>
                <c:pt idx="28">
                  <c:v>43.811662075852553</c:v>
                </c:pt>
                <c:pt idx="29">
                  <c:v>45.11445274784608</c:v>
                </c:pt>
                <c:pt idx="30">
                  <c:v>46.403813501942686</c:v>
                </c:pt>
                <c:pt idx="31">
                  <c:v>47.6574346381841</c:v>
                </c:pt>
                <c:pt idx="32">
                  <c:v>48.86349409824922</c:v>
                </c:pt>
                <c:pt idx="33">
                  <c:v>49.96659133837678</c:v>
                </c:pt>
                <c:pt idx="34">
                  <c:v>50.918633538242844</c:v>
                </c:pt>
                <c:pt idx="35">
                  <c:v>51.633844629833405</c:v>
                </c:pt>
                <c:pt idx="36">
                  <c:v>52.136412606703701</c:v>
                </c:pt>
                <c:pt idx="37">
                  <c:v>52.40957283466836</c:v>
                </c:pt>
                <c:pt idx="38">
                  <c:v>52.418436131441581</c:v>
                </c:pt>
                <c:pt idx="39">
                  <c:v>52.312514021180689</c:v>
                </c:pt>
                <c:pt idx="40">
                  <c:v>52.194707224450063</c:v>
                </c:pt>
                <c:pt idx="41">
                  <c:v>52.102823886775141</c:v>
                </c:pt>
                <c:pt idx="42">
                  <c:v>52.070349090983747</c:v>
                </c:pt>
                <c:pt idx="43">
                  <c:v>52.070591746360407</c:v>
                </c:pt>
                <c:pt idx="44">
                  <c:v>52.09492160773295</c:v>
                </c:pt>
                <c:pt idx="45">
                  <c:v>52.202469688954778</c:v>
                </c:pt>
                <c:pt idx="46">
                  <c:v>52.364017027158013</c:v>
                </c:pt>
                <c:pt idx="47">
                  <c:v>52.517400803528488</c:v>
                </c:pt>
                <c:pt idx="48">
                  <c:v>52.642117876815163</c:v>
                </c:pt>
                <c:pt idx="49">
                  <c:v>52.72948654134543</c:v>
                </c:pt>
                <c:pt idx="50">
                  <c:v>52.823385262162539</c:v>
                </c:pt>
                <c:pt idx="51">
                  <c:v>52.972579336541891</c:v>
                </c:pt>
                <c:pt idx="52">
                  <c:v>53.196651413831461</c:v>
                </c:pt>
                <c:pt idx="53">
                  <c:v>53.488010816696708</c:v>
                </c:pt>
                <c:pt idx="54">
                  <c:v>53.790726671181979</c:v>
                </c:pt>
                <c:pt idx="55">
                  <c:v>54.089995771598787</c:v>
                </c:pt>
                <c:pt idx="56">
                  <c:v>54.297629846065831</c:v>
                </c:pt>
                <c:pt idx="57">
                  <c:v>54.355497594731418</c:v>
                </c:pt>
                <c:pt idx="58">
                  <c:v>54.371922911245754</c:v>
                </c:pt>
                <c:pt idx="59">
                  <c:v>54.360745592336656</c:v>
                </c:pt>
                <c:pt idx="60">
                  <c:v>54.329650693935285</c:v>
                </c:pt>
                <c:pt idx="61">
                  <c:v>54.34179802810413</c:v>
                </c:pt>
                <c:pt idx="62">
                  <c:v>54.430907323262737</c:v>
                </c:pt>
                <c:pt idx="63">
                  <c:v>54.528151616029298</c:v>
                </c:pt>
                <c:pt idx="64">
                  <c:v>54.591393291509036</c:v>
                </c:pt>
                <c:pt idx="65">
                  <c:v>54.65126577247247</c:v>
                </c:pt>
                <c:pt idx="66">
                  <c:v>54.677376967581928</c:v>
                </c:pt>
                <c:pt idx="67">
                  <c:v>54.656339542494251</c:v>
                </c:pt>
                <c:pt idx="68">
                  <c:v>54.628653104050827</c:v>
                </c:pt>
                <c:pt idx="69">
                  <c:v>54.616578304287344</c:v>
                </c:pt>
                <c:pt idx="70">
                  <c:v>54.61114129541356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6-49D1-8B15-6D5A2F993C1E}"/>
            </c:ext>
          </c:extLst>
        </c:ser>
        <c:ser>
          <c:idx val="2"/>
          <c:order val="2"/>
          <c:tx>
            <c:strRef>
              <c:f>'Grafiek 1'!$D$1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'Grafiek 1'!$A$2:$A$72</c:f>
              <c:strCache>
                <c:ptCount val="7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</c:strCache>
            </c:strRef>
          </c:cat>
          <c:val>
            <c:numRef>
              <c:f>'Grafiek 1'!$D$2:$D$72</c:f>
              <c:numCache>
                <c:formatCode>0.0</c:formatCode>
                <c:ptCount val="71"/>
                <c:pt idx="0">
                  <c:v>27.1</c:v>
                </c:pt>
                <c:pt idx="1">
                  <c:v>27.3</c:v>
                </c:pt>
                <c:pt idx="2">
                  <c:v>27.5</c:v>
                </c:pt>
                <c:pt idx="3">
                  <c:v>27.6</c:v>
                </c:pt>
                <c:pt idx="4">
                  <c:v>27.7</c:v>
                </c:pt>
                <c:pt idx="5">
                  <c:v>27.9</c:v>
                </c:pt>
                <c:pt idx="6">
                  <c:v>28</c:v>
                </c:pt>
                <c:pt idx="7">
                  <c:v>27.8</c:v>
                </c:pt>
                <c:pt idx="8">
                  <c:v>27.9</c:v>
                </c:pt>
                <c:pt idx="9">
                  <c:v>28.1</c:v>
                </c:pt>
                <c:pt idx="10">
                  <c:v>28.3</c:v>
                </c:pt>
                <c:pt idx="11">
                  <c:v>28.6</c:v>
                </c:pt>
                <c:pt idx="12">
                  <c:v>29.4</c:v>
                </c:pt>
                <c:pt idx="13">
                  <c:v>30.4</c:v>
                </c:pt>
                <c:pt idx="14">
                  <c:v>31.3</c:v>
                </c:pt>
                <c:pt idx="15">
                  <c:v>32.299999999999997</c:v>
                </c:pt>
                <c:pt idx="16">
                  <c:v>33.299999999999997</c:v>
                </c:pt>
                <c:pt idx="17">
                  <c:v>34.299999999999997</c:v>
                </c:pt>
                <c:pt idx="18">
                  <c:v>35.1</c:v>
                </c:pt>
                <c:pt idx="19">
                  <c:v>36.465499428009537</c:v>
                </c:pt>
                <c:pt idx="20">
                  <c:v>37.232746639551124</c:v>
                </c:pt>
                <c:pt idx="21">
                  <c:v>37.952803608959044</c:v>
                </c:pt>
                <c:pt idx="22">
                  <c:v>38.685585191747933</c:v>
                </c:pt>
                <c:pt idx="23">
                  <c:v>39.426511440424036</c:v>
                </c:pt>
                <c:pt idx="24">
                  <c:v>40.186949178744399</c:v>
                </c:pt>
                <c:pt idx="25">
                  <c:v>40.963577614155604</c:v>
                </c:pt>
                <c:pt idx="26">
                  <c:v>41.723506320136025</c:v>
                </c:pt>
                <c:pt idx="27">
                  <c:v>42.461551445252354</c:v>
                </c:pt>
                <c:pt idx="28">
                  <c:v>43.232505213108183</c:v>
                </c:pt>
                <c:pt idx="29">
                  <c:v>44.05568435468161</c:v>
                </c:pt>
                <c:pt idx="30">
                  <c:v>44.857971595673909</c:v>
                </c:pt>
                <c:pt idx="31">
                  <c:v>45.623323335223567</c:v>
                </c:pt>
                <c:pt idx="32">
                  <c:v>46.3396463454634</c:v>
                </c:pt>
                <c:pt idx="33">
                  <c:v>47.0165250273118</c:v>
                </c:pt>
                <c:pt idx="34">
                  <c:v>47.704805412542399</c:v>
                </c:pt>
                <c:pt idx="35">
                  <c:v>48.417168244624278</c:v>
                </c:pt>
                <c:pt idx="36">
                  <c:v>49.185096177410486</c:v>
                </c:pt>
                <c:pt idx="37">
                  <c:v>49.992705047630189</c:v>
                </c:pt>
                <c:pt idx="38">
                  <c:v>50.76036928692865</c:v>
                </c:pt>
                <c:pt idx="39">
                  <c:v>51.357339719386651</c:v>
                </c:pt>
                <c:pt idx="40">
                  <c:v>51.745118739173392</c:v>
                </c:pt>
                <c:pt idx="41">
                  <c:v>51.998025478681583</c:v>
                </c:pt>
                <c:pt idx="42">
                  <c:v>52.230061217247084</c:v>
                </c:pt>
                <c:pt idx="43">
                  <c:v>52.478206971700217</c:v>
                </c:pt>
                <c:pt idx="44">
                  <c:v>52.739123347226005</c:v>
                </c:pt>
                <c:pt idx="45">
                  <c:v>53.116976262657722</c:v>
                </c:pt>
                <c:pt idx="46">
                  <c:v>53.564275264127438</c:v>
                </c:pt>
                <c:pt idx="47">
                  <c:v>53.974147342114655</c:v>
                </c:pt>
                <c:pt idx="48">
                  <c:v>54.270947987397079</c:v>
                </c:pt>
                <c:pt idx="49">
                  <c:v>54.494042973355363</c:v>
                </c:pt>
                <c:pt idx="50">
                  <c:v>54.755306992227702</c:v>
                </c:pt>
                <c:pt idx="51">
                  <c:v>55.043730866216322</c:v>
                </c:pt>
                <c:pt idx="52">
                  <c:v>55.317837842191942</c:v>
                </c:pt>
                <c:pt idx="53">
                  <c:v>55.567660459478461</c:v>
                </c:pt>
                <c:pt idx="54">
                  <c:v>55.796915760320296</c:v>
                </c:pt>
                <c:pt idx="55">
                  <c:v>55.987274918475414</c:v>
                </c:pt>
                <c:pt idx="56">
                  <c:v>56.1188034024402</c:v>
                </c:pt>
                <c:pt idx="57">
                  <c:v>56.17996085025495</c:v>
                </c:pt>
                <c:pt idx="58">
                  <c:v>56.142217877910305</c:v>
                </c:pt>
                <c:pt idx="59">
                  <c:v>56.030173135030367</c:v>
                </c:pt>
                <c:pt idx="60">
                  <c:v>55.946061611779839</c:v>
                </c:pt>
                <c:pt idx="61">
                  <c:v>55.910339336344528</c:v>
                </c:pt>
                <c:pt idx="62">
                  <c:v>55.87602055622861</c:v>
                </c:pt>
                <c:pt idx="63">
                  <c:v>55.866070689472572</c:v>
                </c:pt>
                <c:pt idx="64">
                  <c:v>55.904512564143381</c:v>
                </c:pt>
                <c:pt idx="65">
                  <c:v>56.028898964981941</c:v>
                </c:pt>
                <c:pt idx="66">
                  <c:v>56.220496364835981</c:v>
                </c:pt>
                <c:pt idx="67">
                  <c:v>56.38829116906755</c:v>
                </c:pt>
                <c:pt idx="68">
                  <c:v>56.540865640660357</c:v>
                </c:pt>
                <c:pt idx="69">
                  <c:v>56.705841993893259</c:v>
                </c:pt>
                <c:pt idx="70">
                  <c:v>56.895606370371311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6-49D1-8B15-6D5A2F993C1E}"/>
            </c:ext>
          </c:extLst>
        </c:ser>
        <c:ser>
          <c:idx val="3"/>
          <c:order val="3"/>
          <c:tx>
            <c:strRef>
              <c:f>'Grafiek 1'!$E$1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'Grafiek 1'!$A$2:$A$72</c:f>
              <c:strCache>
                <c:ptCount val="7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</c:strCache>
            </c:strRef>
          </c:cat>
          <c:val>
            <c:numRef>
              <c:f>'Grafiek 1'!$E$2:$E$72</c:f>
              <c:numCache>
                <c:formatCode>0.0</c:formatCode>
                <c:ptCount val="71"/>
                <c:pt idx="0">
                  <c:v>21.9</c:v>
                </c:pt>
                <c:pt idx="1">
                  <c:v>22</c:v>
                </c:pt>
                <c:pt idx="2">
                  <c:v>22.1</c:v>
                </c:pt>
                <c:pt idx="3">
                  <c:v>22.2</c:v>
                </c:pt>
                <c:pt idx="4">
                  <c:v>22.5</c:v>
                </c:pt>
                <c:pt idx="5">
                  <c:v>22.8</c:v>
                </c:pt>
                <c:pt idx="6">
                  <c:v>23.2</c:v>
                </c:pt>
                <c:pt idx="7">
                  <c:v>23.6</c:v>
                </c:pt>
                <c:pt idx="8">
                  <c:v>24</c:v>
                </c:pt>
                <c:pt idx="9">
                  <c:v>24.5</c:v>
                </c:pt>
                <c:pt idx="10">
                  <c:v>25.1</c:v>
                </c:pt>
                <c:pt idx="11">
                  <c:v>25.6</c:v>
                </c:pt>
                <c:pt idx="12">
                  <c:v>26.8</c:v>
                </c:pt>
                <c:pt idx="13">
                  <c:v>28</c:v>
                </c:pt>
                <c:pt idx="14">
                  <c:v>29</c:v>
                </c:pt>
                <c:pt idx="15">
                  <c:v>29.9</c:v>
                </c:pt>
                <c:pt idx="16">
                  <c:v>30.6</c:v>
                </c:pt>
                <c:pt idx="17">
                  <c:v>31.3</c:v>
                </c:pt>
                <c:pt idx="18">
                  <c:v>32</c:v>
                </c:pt>
                <c:pt idx="19">
                  <c:v>32.861463403162446</c:v>
                </c:pt>
                <c:pt idx="20">
                  <c:v>33.473500950116552</c:v>
                </c:pt>
                <c:pt idx="21">
                  <c:v>34.144380299839383</c:v>
                </c:pt>
                <c:pt idx="22">
                  <c:v>34.872024985301849</c:v>
                </c:pt>
                <c:pt idx="23">
                  <c:v>35.646351048168817</c:v>
                </c:pt>
                <c:pt idx="24">
                  <c:v>36.491684456959817</c:v>
                </c:pt>
                <c:pt idx="25">
                  <c:v>37.396702366699387</c:v>
                </c:pt>
                <c:pt idx="26">
                  <c:v>38.348140545352486</c:v>
                </c:pt>
                <c:pt idx="27">
                  <c:v>39.339491746937618</c:v>
                </c:pt>
                <c:pt idx="28">
                  <c:v>40.347979227923553</c:v>
                </c:pt>
                <c:pt idx="29">
                  <c:v>41.379012705593894</c:v>
                </c:pt>
                <c:pt idx="30">
                  <c:v>42.379965928314206</c:v>
                </c:pt>
                <c:pt idx="31">
                  <c:v>43.308409454224403</c:v>
                </c:pt>
                <c:pt idx="32">
                  <c:v>44.193268161067088</c:v>
                </c:pt>
                <c:pt idx="33">
                  <c:v>45.076505223797234</c:v>
                </c:pt>
                <c:pt idx="34">
                  <c:v>46.022505116132983</c:v>
                </c:pt>
                <c:pt idx="35">
                  <c:v>46.977136739639569</c:v>
                </c:pt>
                <c:pt idx="36">
                  <c:v>47.803539693880225</c:v>
                </c:pt>
                <c:pt idx="37">
                  <c:v>48.458883055292027</c:v>
                </c:pt>
                <c:pt idx="38">
                  <c:v>48.901711160970798</c:v>
                </c:pt>
                <c:pt idx="39">
                  <c:v>49.157896633192472</c:v>
                </c:pt>
                <c:pt idx="40">
                  <c:v>49.281793097474136</c:v>
                </c:pt>
                <c:pt idx="41">
                  <c:v>49.311319705358905</c:v>
                </c:pt>
                <c:pt idx="42">
                  <c:v>49.300931418798292</c:v>
                </c:pt>
                <c:pt idx="43">
                  <c:v>49.281565819576457</c:v>
                </c:pt>
                <c:pt idx="44">
                  <c:v>49.267443658395102</c:v>
                </c:pt>
                <c:pt idx="45">
                  <c:v>49.287797422688143</c:v>
                </c:pt>
                <c:pt idx="46">
                  <c:v>49.324534435427772</c:v>
                </c:pt>
                <c:pt idx="47">
                  <c:v>49.309189262119865</c:v>
                </c:pt>
                <c:pt idx="48">
                  <c:v>49.259363056185656</c:v>
                </c:pt>
                <c:pt idx="49">
                  <c:v>49.23824798088944</c:v>
                </c:pt>
                <c:pt idx="50">
                  <c:v>49.274672224886714</c:v>
                </c:pt>
                <c:pt idx="51">
                  <c:v>49.364019101206516</c:v>
                </c:pt>
                <c:pt idx="52">
                  <c:v>49.493650711447522</c:v>
                </c:pt>
                <c:pt idx="53">
                  <c:v>49.641262345039841</c:v>
                </c:pt>
                <c:pt idx="54">
                  <c:v>49.815563256765145</c:v>
                </c:pt>
                <c:pt idx="55">
                  <c:v>50.057571234025943</c:v>
                </c:pt>
                <c:pt idx="56">
                  <c:v>50.346539054819026</c:v>
                </c:pt>
                <c:pt idx="57">
                  <c:v>50.624006503040356</c:v>
                </c:pt>
                <c:pt idx="58">
                  <c:v>50.889310607733428</c:v>
                </c:pt>
                <c:pt idx="59">
                  <c:v>51.164050395517805</c:v>
                </c:pt>
                <c:pt idx="60">
                  <c:v>51.43055302112073</c:v>
                </c:pt>
                <c:pt idx="61">
                  <c:v>51.687283041008591</c:v>
                </c:pt>
                <c:pt idx="62">
                  <c:v>51.976570699364522</c:v>
                </c:pt>
                <c:pt idx="63">
                  <c:v>52.330591818069635</c:v>
                </c:pt>
                <c:pt idx="64">
                  <c:v>52.743052450833346</c:v>
                </c:pt>
                <c:pt idx="65">
                  <c:v>53.198293474431225</c:v>
                </c:pt>
                <c:pt idx="66">
                  <c:v>53.65072023539976</c:v>
                </c:pt>
                <c:pt idx="67">
                  <c:v>54.067674950711201</c:v>
                </c:pt>
                <c:pt idx="68">
                  <c:v>54.48305437985114</c:v>
                </c:pt>
                <c:pt idx="69">
                  <c:v>54.874802031675465</c:v>
                </c:pt>
                <c:pt idx="70">
                  <c:v>55.216229150211149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E6-49D1-8B15-6D5A2F993C1E}"/>
            </c:ext>
          </c:extLst>
        </c:ser>
        <c:ser>
          <c:idx val="4"/>
          <c:order val="4"/>
          <c:tx>
            <c:strRef>
              <c:f>'Grafiek 1'!$F$1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'Grafiek 1'!$A$2:$A$72</c:f>
              <c:strCache>
                <c:ptCount val="7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</c:strCache>
            </c:strRef>
          </c:cat>
          <c:val>
            <c:numRef>
              <c:f>'Grafiek 1'!$F$2:$F$72</c:f>
              <c:numCache>
                <c:formatCode>0.0</c:formatCode>
                <c:ptCount val="71"/>
                <c:pt idx="0">
                  <c:v>26.5</c:v>
                </c:pt>
                <c:pt idx="1">
                  <c:v>26.9</c:v>
                </c:pt>
                <c:pt idx="2">
                  <c:v>27.3</c:v>
                </c:pt>
                <c:pt idx="3">
                  <c:v>27.6</c:v>
                </c:pt>
                <c:pt idx="4">
                  <c:v>28</c:v>
                </c:pt>
                <c:pt idx="5">
                  <c:v>28.4</c:v>
                </c:pt>
                <c:pt idx="6">
                  <c:v>28.9</c:v>
                </c:pt>
                <c:pt idx="7">
                  <c:v>29.3</c:v>
                </c:pt>
                <c:pt idx="8">
                  <c:v>29.4</c:v>
                </c:pt>
                <c:pt idx="9">
                  <c:v>29.7</c:v>
                </c:pt>
                <c:pt idx="10">
                  <c:v>30.1</c:v>
                </c:pt>
                <c:pt idx="11">
                  <c:v>30.3</c:v>
                </c:pt>
                <c:pt idx="12">
                  <c:v>30.8</c:v>
                </c:pt>
                <c:pt idx="13">
                  <c:v>31.4</c:v>
                </c:pt>
                <c:pt idx="14">
                  <c:v>32.1</c:v>
                </c:pt>
                <c:pt idx="15">
                  <c:v>32.799999999999997</c:v>
                </c:pt>
                <c:pt idx="16">
                  <c:v>33.299999999999997</c:v>
                </c:pt>
                <c:pt idx="17">
                  <c:v>34</c:v>
                </c:pt>
                <c:pt idx="18">
                  <c:v>34.5</c:v>
                </c:pt>
                <c:pt idx="19">
                  <c:v>35.332319183999459</c:v>
                </c:pt>
                <c:pt idx="20">
                  <c:v>35.916772217369974</c:v>
                </c:pt>
                <c:pt idx="21">
                  <c:v>36.528199567003483</c:v>
                </c:pt>
                <c:pt idx="22">
                  <c:v>37.198848195516518</c:v>
                </c:pt>
                <c:pt idx="23">
                  <c:v>37.916385078980035</c:v>
                </c:pt>
                <c:pt idx="24">
                  <c:v>38.695541566411876</c:v>
                </c:pt>
                <c:pt idx="25">
                  <c:v>39.546229944609848</c:v>
                </c:pt>
                <c:pt idx="26">
                  <c:v>40.441509191031329</c:v>
                </c:pt>
                <c:pt idx="27">
                  <c:v>41.365157709335406</c:v>
                </c:pt>
                <c:pt idx="28">
                  <c:v>42.333867968908208</c:v>
                </c:pt>
                <c:pt idx="29">
                  <c:v>43.383006101024101</c:v>
                </c:pt>
                <c:pt idx="30">
                  <c:v>44.449245984323973</c:v>
                </c:pt>
                <c:pt idx="31">
                  <c:v>45.487922355474183</c:v>
                </c:pt>
                <c:pt idx="32">
                  <c:v>46.512845592955685</c:v>
                </c:pt>
                <c:pt idx="33">
                  <c:v>47.514315447008734</c:v>
                </c:pt>
                <c:pt idx="34">
                  <c:v>48.490203008237565</c:v>
                </c:pt>
                <c:pt idx="35">
                  <c:v>49.411300289558987</c:v>
                </c:pt>
                <c:pt idx="36">
                  <c:v>50.286499956192387</c:v>
                </c:pt>
                <c:pt idx="37">
                  <c:v>51.115984285090789</c:v>
                </c:pt>
                <c:pt idx="38">
                  <c:v>51.863813254233072</c:v>
                </c:pt>
                <c:pt idx="39">
                  <c:v>52.554207637316217</c:v>
                </c:pt>
                <c:pt idx="40">
                  <c:v>53.194835404465366</c:v>
                </c:pt>
                <c:pt idx="41">
                  <c:v>53.782356109357323</c:v>
                </c:pt>
                <c:pt idx="42">
                  <c:v>54.341928316680743</c:v>
                </c:pt>
                <c:pt idx="43">
                  <c:v>54.86958266642754</c:v>
                </c:pt>
                <c:pt idx="44">
                  <c:v>55.358745967231279</c:v>
                </c:pt>
                <c:pt idx="45">
                  <c:v>55.849097824505833</c:v>
                </c:pt>
                <c:pt idx="46">
                  <c:v>56.324602806652557</c:v>
                </c:pt>
                <c:pt idx="47">
                  <c:v>56.742655897476737</c:v>
                </c:pt>
                <c:pt idx="48">
                  <c:v>57.078254948312548</c:v>
                </c:pt>
                <c:pt idx="49">
                  <c:v>57.338638610487969</c:v>
                </c:pt>
                <c:pt idx="50">
                  <c:v>57.569397193722779</c:v>
                </c:pt>
                <c:pt idx="51">
                  <c:v>57.780301907963235</c:v>
                </c:pt>
                <c:pt idx="52">
                  <c:v>57.976854878187311</c:v>
                </c:pt>
                <c:pt idx="53">
                  <c:v>58.180587440320984</c:v>
                </c:pt>
                <c:pt idx="54">
                  <c:v>58.375744143112421</c:v>
                </c:pt>
                <c:pt idx="55">
                  <c:v>58.548716657038568</c:v>
                </c:pt>
                <c:pt idx="56">
                  <c:v>58.676272222553195</c:v>
                </c:pt>
                <c:pt idx="57">
                  <c:v>58.738033711488235</c:v>
                </c:pt>
                <c:pt idx="58">
                  <c:v>58.744882849038049</c:v>
                </c:pt>
                <c:pt idx="59">
                  <c:v>58.694162714827314</c:v>
                </c:pt>
                <c:pt idx="60">
                  <c:v>58.622860429480326</c:v>
                </c:pt>
                <c:pt idx="61">
                  <c:v>58.569971986914439</c:v>
                </c:pt>
                <c:pt idx="62">
                  <c:v>58.546451209479436</c:v>
                </c:pt>
                <c:pt idx="63">
                  <c:v>58.537571589354229</c:v>
                </c:pt>
                <c:pt idx="64">
                  <c:v>58.541966673380884</c:v>
                </c:pt>
                <c:pt idx="65">
                  <c:v>58.58727106806343</c:v>
                </c:pt>
                <c:pt idx="66">
                  <c:v>58.643517232639212</c:v>
                </c:pt>
                <c:pt idx="67">
                  <c:v>58.676914980488945</c:v>
                </c:pt>
                <c:pt idx="68">
                  <c:v>58.72325540315471</c:v>
                </c:pt>
                <c:pt idx="69">
                  <c:v>58.802715036904488</c:v>
                </c:pt>
                <c:pt idx="70">
                  <c:v>58.909457148859445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E6-49D1-8B15-6D5A2F993C1E}"/>
            </c:ext>
          </c:extLst>
        </c:ser>
        <c:ser>
          <c:idx val="5"/>
          <c:order val="5"/>
          <c:tx>
            <c:strRef>
              <c:f>'Grafiek 1'!$G$1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'Grafiek 1'!$A$2:$A$72</c:f>
              <c:strCache>
                <c:ptCount val="7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</c:strCache>
            </c:strRef>
          </c:cat>
          <c:val>
            <c:numRef>
              <c:f>'Grafiek 1'!$G$2:$G$72</c:f>
              <c:numCache>
                <c:formatCode>0.0</c:formatCode>
                <c:ptCount val="71"/>
                <c:pt idx="0">
                  <c:v>26.7</c:v>
                </c:pt>
                <c:pt idx="1">
                  <c:v>27</c:v>
                </c:pt>
                <c:pt idx="2">
                  <c:v>27.2</c:v>
                </c:pt>
                <c:pt idx="3">
                  <c:v>27</c:v>
                </c:pt>
                <c:pt idx="4">
                  <c:v>26.6</c:v>
                </c:pt>
                <c:pt idx="5">
                  <c:v>26</c:v>
                </c:pt>
                <c:pt idx="6">
                  <c:v>26.2</c:v>
                </c:pt>
                <c:pt idx="7">
                  <c:v>25.9</c:v>
                </c:pt>
                <c:pt idx="8">
                  <c:v>25.7</c:v>
                </c:pt>
                <c:pt idx="9">
                  <c:v>26</c:v>
                </c:pt>
                <c:pt idx="10">
                  <c:v>26.5</c:v>
                </c:pt>
                <c:pt idx="11">
                  <c:v>27.1</c:v>
                </c:pt>
                <c:pt idx="12">
                  <c:v>27.6</c:v>
                </c:pt>
                <c:pt idx="13">
                  <c:v>28.3</c:v>
                </c:pt>
                <c:pt idx="14">
                  <c:v>29.2</c:v>
                </c:pt>
                <c:pt idx="15">
                  <c:v>30</c:v>
                </c:pt>
                <c:pt idx="16">
                  <c:v>30.5</c:v>
                </c:pt>
                <c:pt idx="17">
                  <c:v>31</c:v>
                </c:pt>
                <c:pt idx="18">
                  <c:v>31.5</c:v>
                </c:pt>
                <c:pt idx="19">
                  <c:v>32.07686171310948</c:v>
                </c:pt>
                <c:pt idx="20">
                  <c:v>32.518627210623031</c:v>
                </c:pt>
                <c:pt idx="21">
                  <c:v>33.030193845707871</c:v>
                </c:pt>
                <c:pt idx="22">
                  <c:v>33.665495057925945</c:v>
                </c:pt>
                <c:pt idx="23">
                  <c:v>34.413310736165521</c:v>
                </c:pt>
                <c:pt idx="24">
                  <c:v>35.217224340964044</c:v>
                </c:pt>
                <c:pt idx="25">
                  <c:v>36.082008462461182</c:v>
                </c:pt>
                <c:pt idx="26">
                  <c:v>36.955890738846833</c:v>
                </c:pt>
                <c:pt idx="27">
                  <c:v>37.833910812158706</c:v>
                </c:pt>
                <c:pt idx="28">
                  <c:v>38.768802635654851</c:v>
                </c:pt>
                <c:pt idx="29">
                  <c:v>39.822195634688256</c:v>
                </c:pt>
                <c:pt idx="30">
                  <c:v>40.944303004724233</c:v>
                </c:pt>
                <c:pt idx="31">
                  <c:v>42.057150925535893</c:v>
                </c:pt>
                <c:pt idx="32">
                  <c:v>43.229353331252057</c:v>
                </c:pt>
                <c:pt idx="33">
                  <c:v>44.452854953395224</c:v>
                </c:pt>
                <c:pt idx="34">
                  <c:v>45.681847178922609</c:v>
                </c:pt>
                <c:pt idx="35">
                  <c:v>46.928641428411595</c:v>
                </c:pt>
                <c:pt idx="36">
                  <c:v>48.214256266000902</c:v>
                </c:pt>
                <c:pt idx="37">
                  <c:v>49.562884681325947</c:v>
                </c:pt>
                <c:pt idx="38">
                  <c:v>50.97032930828852</c:v>
                </c:pt>
                <c:pt idx="39">
                  <c:v>52.455935153949937</c:v>
                </c:pt>
                <c:pt idx="40">
                  <c:v>54.007638762862506</c:v>
                </c:pt>
                <c:pt idx="41">
                  <c:v>55.584014166457948</c:v>
                </c:pt>
                <c:pt idx="42">
                  <c:v>57.14209204040305</c:v>
                </c:pt>
                <c:pt idx="43">
                  <c:v>58.634013568171618</c:v>
                </c:pt>
                <c:pt idx="44">
                  <c:v>60.004168065813623</c:v>
                </c:pt>
                <c:pt idx="45">
                  <c:v>61.219788935034614</c:v>
                </c:pt>
                <c:pt idx="46">
                  <c:v>62.275729105458922</c:v>
                </c:pt>
                <c:pt idx="47">
                  <c:v>63.143391128806805</c:v>
                </c:pt>
                <c:pt idx="48">
                  <c:v>63.812298022974431</c:v>
                </c:pt>
                <c:pt idx="49">
                  <c:v>64.308948729168321</c:v>
                </c:pt>
                <c:pt idx="50">
                  <c:v>64.672036953115196</c:v>
                </c:pt>
                <c:pt idx="51">
                  <c:v>64.905833038257796</c:v>
                </c:pt>
                <c:pt idx="52">
                  <c:v>65.035324003580413</c:v>
                </c:pt>
                <c:pt idx="53">
                  <c:v>65.092279293272497</c:v>
                </c:pt>
                <c:pt idx="54">
                  <c:v>65.089616572769074</c:v>
                </c:pt>
                <c:pt idx="55">
                  <c:v>65.02737149815519</c:v>
                </c:pt>
                <c:pt idx="56">
                  <c:v>64.913262313618802</c:v>
                </c:pt>
                <c:pt idx="57">
                  <c:v>64.778350149882741</c:v>
                </c:pt>
                <c:pt idx="58">
                  <c:v>64.610116846915247</c:v>
                </c:pt>
                <c:pt idx="59">
                  <c:v>64.366105714948361</c:v>
                </c:pt>
                <c:pt idx="60">
                  <c:v>64.071333649060065</c:v>
                </c:pt>
                <c:pt idx="61">
                  <c:v>63.770689395692159</c:v>
                </c:pt>
                <c:pt idx="62">
                  <c:v>63.488238756773086</c:v>
                </c:pt>
                <c:pt idx="63">
                  <c:v>63.212373104722573</c:v>
                </c:pt>
                <c:pt idx="64">
                  <c:v>62.965105142130362</c:v>
                </c:pt>
                <c:pt idx="65">
                  <c:v>62.783759580481288</c:v>
                </c:pt>
                <c:pt idx="66">
                  <c:v>62.639022918381173</c:v>
                </c:pt>
                <c:pt idx="67">
                  <c:v>62.51262889402085</c:v>
                </c:pt>
                <c:pt idx="68">
                  <c:v>62.449702294670686</c:v>
                </c:pt>
                <c:pt idx="69">
                  <c:v>62.468979583713988</c:v>
                </c:pt>
                <c:pt idx="70">
                  <c:v>62.548182828241771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E6-49D1-8B15-6D5A2F993C1E}"/>
            </c:ext>
          </c:extLst>
        </c:ser>
        <c:ser>
          <c:idx val="6"/>
          <c:order val="6"/>
          <c:tx>
            <c:strRef>
              <c:f>'Grafiek 1'!$H$1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'Grafiek 1'!$A$2:$A$72</c:f>
              <c:strCache>
                <c:ptCount val="7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  <c:pt idx="41">
                  <c:v>2041</c:v>
                </c:pt>
                <c:pt idx="42">
                  <c:v>2042</c:v>
                </c:pt>
                <c:pt idx="43">
                  <c:v>2043</c:v>
                </c:pt>
                <c:pt idx="44">
                  <c:v>2044</c:v>
                </c:pt>
                <c:pt idx="45">
                  <c:v>2045</c:v>
                </c:pt>
                <c:pt idx="46">
                  <c:v>2046</c:v>
                </c:pt>
                <c:pt idx="47">
                  <c:v>2047</c:v>
                </c:pt>
                <c:pt idx="48">
                  <c:v>2048</c:v>
                </c:pt>
                <c:pt idx="49">
                  <c:v>2049</c:v>
                </c:pt>
                <c:pt idx="50">
                  <c:v>2050</c:v>
                </c:pt>
                <c:pt idx="51">
                  <c:v>2051</c:v>
                </c:pt>
                <c:pt idx="52">
                  <c:v>2052</c:v>
                </c:pt>
                <c:pt idx="53">
                  <c:v>2053</c:v>
                </c:pt>
                <c:pt idx="54">
                  <c:v>2054</c:v>
                </c:pt>
                <c:pt idx="55">
                  <c:v>2055</c:v>
                </c:pt>
                <c:pt idx="56">
                  <c:v>2056</c:v>
                </c:pt>
                <c:pt idx="57">
                  <c:v>2057</c:v>
                </c:pt>
                <c:pt idx="58">
                  <c:v>2058</c:v>
                </c:pt>
                <c:pt idx="59">
                  <c:v>2059</c:v>
                </c:pt>
                <c:pt idx="60">
                  <c:v>2060</c:v>
                </c:pt>
                <c:pt idx="61">
                  <c:v>2061</c:v>
                </c:pt>
                <c:pt idx="62">
                  <c:v>2062</c:v>
                </c:pt>
                <c:pt idx="63">
                  <c:v>2063</c:v>
                </c:pt>
                <c:pt idx="64">
                  <c:v>2064</c:v>
                </c:pt>
                <c:pt idx="65">
                  <c:v>2065</c:v>
                </c:pt>
                <c:pt idx="66">
                  <c:v>2066</c:v>
                </c:pt>
                <c:pt idx="67">
                  <c:v>2067</c:v>
                </c:pt>
                <c:pt idx="68">
                  <c:v>2068</c:v>
                </c:pt>
                <c:pt idx="69">
                  <c:v>2069</c:v>
                </c:pt>
                <c:pt idx="70">
                  <c:v>2070</c:v>
                </c:pt>
              </c:strCache>
            </c:strRef>
          </c:cat>
          <c:val>
            <c:numRef>
              <c:f>'Grafiek 1'!$H$2:$H$72</c:f>
              <c:numCache>
                <c:formatCode>0.0</c:formatCode>
                <c:ptCount val="71"/>
                <c:pt idx="0">
                  <c:v>29.1</c:v>
                </c:pt>
                <c:pt idx="1">
                  <c:v>29.7</c:v>
                </c:pt>
                <c:pt idx="2">
                  <c:v>30.2</c:v>
                </c:pt>
                <c:pt idx="3">
                  <c:v>30.7</c:v>
                </c:pt>
                <c:pt idx="4">
                  <c:v>31.1</c:v>
                </c:pt>
                <c:pt idx="5">
                  <c:v>31.8</c:v>
                </c:pt>
                <c:pt idx="6">
                  <c:v>32.5</c:v>
                </c:pt>
                <c:pt idx="7">
                  <c:v>33</c:v>
                </c:pt>
                <c:pt idx="8">
                  <c:v>33.299999999999997</c:v>
                </c:pt>
                <c:pt idx="9">
                  <c:v>33.5</c:v>
                </c:pt>
                <c:pt idx="10">
                  <c:v>33.700000000000003</c:v>
                </c:pt>
                <c:pt idx="11">
                  <c:v>33.9</c:v>
                </c:pt>
                <c:pt idx="12">
                  <c:v>34.5</c:v>
                </c:pt>
                <c:pt idx="13">
                  <c:v>35.200000000000003</c:v>
                </c:pt>
                <c:pt idx="14">
                  <c:v>35.700000000000003</c:v>
                </c:pt>
                <c:pt idx="15">
                  <c:v>36.4</c:v>
                </c:pt>
                <c:pt idx="16">
                  <c:v>37</c:v>
                </c:pt>
                <c:pt idx="17">
                  <c:v>37.6</c:v>
                </c:pt>
                <c:pt idx="18">
                  <c:v>38</c:v>
                </c:pt>
                <c:pt idx="19">
                  <c:v>38.882759452494597</c:v>
                </c:pt>
                <c:pt idx="20">
                  <c:v>39.453633670604376</c:v>
                </c:pt>
                <c:pt idx="21">
                  <c:v>40.029132615758023</c:v>
                </c:pt>
                <c:pt idx="22">
                  <c:v>40.640533052976849</c:v>
                </c:pt>
                <c:pt idx="23">
                  <c:v>41.269094453420607</c:v>
                </c:pt>
                <c:pt idx="24">
                  <c:v>41.950763328230188</c:v>
                </c:pt>
                <c:pt idx="25">
                  <c:v>42.723800432218752</c:v>
                </c:pt>
                <c:pt idx="26">
                  <c:v>43.578786073088736</c:v>
                </c:pt>
                <c:pt idx="27">
                  <c:v>44.510416752928371</c:v>
                </c:pt>
                <c:pt idx="28">
                  <c:v>45.530558835749858</c:v>
                </c:pt>
                <c:pt idx="29">
                  <c:v>46.732781921893327</c:v>
                </c:pt>
                <c:pt idx="30">
                  <c:v>48.042118035865997</c:v>
                </c:pt>
                <c:pt idx="31">
                  <c:v>49.348076044133151</c:v>
                </c:pt>
                <c:pt idx="32">
                  <c:v>50.663607460437902</c:v>
                </c:pt>
                <c:pt idx="33">
                  <c:v>51.982546015009646</c:v>
                </c:pt>
                <c:pt idx="34">
                  <c:v>53.33514086742489</c:v>
                </c:pt>
                <c:pt idx="35">
                  <c:v>54.668656028378727</c:v>
                </c:pt>
                <c:pt idx="36">
                  <c:v>55.990420355593585</c:v>
                </c:pt>
                <c:pt idx="37">
                  <c:v>57.33988165091769</c:v>
                </c:pt>
                <c:pt idx="38">
                  <c:v>58.685839091521316</c:v>
                </c:pt>
                <c:pt idx="39">
                  <c:v>60.054824538898984</c:v>
                </c:pt>
                <c:pt idx="40">
                  <c:v>61.363245141210655</c:v>
                </c:pt>
                <c:pt idx="41">
                  <c:v>62.496464137441556</c:v>
                </c:pt>
                <c:pt idx="42">
                  <c:v>63.452766411217041</c:v>
                </c:pt>
                <c:pt idx="43">
                  <c:v>64.260645708106424</c:v>
                </c:pt>
                <c:pt idx="44">
                  <c:v>64.904878095348579</c:v>
                </c:pt>
                <c:pt idx="45">
                  <c:v>65.389873043264231</c:v>
                </c:pt>
                <c:pt idx="46">
                  <c:v>65.767478884345792</c:v>
                </c:pt>
                <c:pt idx="47">
                  <c:v>66.079274117968239</c:v>
                </c:pt>
                <c:pt idx="48">
                  <c:v>66.31142990105883</c:v>
                </c:pt>
                <c:pt idx="49">
                  <c:v>66.44870253897642</c:v>
                </c:pt>
                <c:pt idx="50">
                  <c:v>66.522551362451239</c:v>
                </c:pt>
                <c:pt idx="51">
                  <c:v>66.511341747305281</c:v>
                </c:pt>
                <c:pt idx="52">
                  <c:v>66.438647422481708</c:v>
                </c:pt>
                <c:pt idx="53">
                  <c:v>66.390843046749509</c:v>
                </c:pt>
                <c:pt idx="54">
                  <c:v>66.340583855025528</c:v>
                </c:pt>
                <c:pt idx="55">
                  <c:v>66.262401918227866</c:v>
                </c:pt>
                <c:pt idx="56">
                  <c:v>66.164008814805214</c:v>
                </c:pt>
                <c:pt idx="57">
                  <c:v>66.056105625199081</c:v>
                </c:pt>
                <c:pt idx="58">
                  <c:v>65.91601612139489</c:v>
                </c:pt>
                <c:pt idx="59">
                  <c:v>65.712721094858438</c:v>
                </c:pt>
                <c:pt idx="60">
                  <c:v>65.498891226490059</c:v>
                </c:pt>
                <c:pt idx="61">
                  <c:v>65.311807942407782</c:v>
                </c:pt>
                <c:pt idx="62">
                  <c:v>65.170460920220179</c:v>
                </c:pt>
                <c:pt idx="63">
                  <c:v>65.080449753654221</c:v>
                </c:pt>
                <c:pt idx="64">
                  <c:v>65.034670408939547</c:v>
                </c:pt>
                <c:pt idx="65">
                  <c:v>65.044863519717282</c:v>
                </c:pt>
                <c:pt idx="66">
                  <c:v>65.091813975116651</c:v>
                </c:pt>
                <c:pt idx="67">
                  <c:v>65.142986144569676</c:v>
                </c:pt>
                <c:pt idx="68">
                  <c:v>65.239316488421579</c:v>
                </c:pt>
                <c:pt idx="69">
                  <c:v>65.408254754007061</c:v>
                </c:pt>
                <c:pt idx="70">
                  <c:v>65.626167980881362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E6-49D1-8B15-6D5A2F99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65760"/>
        <c:axId val="229287440"/>
      </c:lineChart>
      <c:catAx>
        <c:axId val="2381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29287440"/>
        <c:crosses val="autoZero"/>
        <c:auto val="1"/>
        <c:lblAlgn val="ctr"/>
        <c:lblOffset val="100"/>
        <c:noMultiLvlLbl val="0"/>
      </c:catAx>
      <c:valAx>
        <c:axId val="22928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3816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9DDCBF4-D3A2-4FE6-9B3F-16E780BBAE3F}" type="CELLRANGE">
                      <a:rPr lang="en-US"/>
                      <a:pPr/>
                      <a:t>[CELLRANGE]</a:t>
                    </a:fld>
                    <a:endParaRPr lang="nl-B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933-49ED-A1C1-E73DE7EB3A9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4549428-5085-49B6-B8D1-9BFBFAD03E16}" type="CELLRANGE">
                      <a:rPr lang="nl-BE"/>
                      <a:pPr/>
                      <a:t>[CELLRANGE]</a:t>
                    </a:fld>
                    <a:endParaRPr lang="nl-B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933-49ED-A1C1-E73DE7EB3A9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24E58D-2A12-42A8-8F27-BEEFC32B9FD9}" type="CELLRANGE">
                      <a:rPr lang="nl-BE"/>
                      <a:pPr/>
                      <a:t>[CELLRANGE]</a:t>
                    </a:fld>
                    <a:endParaRPr lang="nl-B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33-49ED-A1C1-E73DE7EB3A9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F18B96E-B4C8-45FB-A399-9BE73E369133}" type="CELLRANGE">
                      <a:rPr lang="nl-BE"/>
                      <a:pPr/>
                      <a:t>[CELLRANGE]</a:t>
                    </a:fld>
                    <a:endParaRPr lang="nl-B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33-49ED-A1C1-E73DE7EB3A9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D658947-39B4-4E14-9FB8-E6681E703A9C}" type="CELLRANGE">
                      <a:rPr lang="nl-BE"/>
                      <a:pPr/>
                      <a:t>[CELLRANGE]</a:t>
                    </a:fld>
                    <a:endParaRPr lang="nl-B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33-49ED-A1C1-E73DE7EB3A9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66E97F2-35C1-42A9-9022-61DA315FD815}" type="CELLRANGE">
                      <a:rPr lang="nl-BE"/>
                      <a:pPr/>
                      <a:t>[CELLRANGE]</a:t>
                    </a:fld>
                    <a:endParaRPr lang="nl-B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33-49ED-A1C1-E73DE7EB3A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'Grafiek 2'!$O$2:$O$7</c:f>
              <c:numCache>
                <c:formatCode>General</c:formatCode>
                <c:ptCount val="6"/>
                <c:pt idx="0">
                  <c:v>6.6</c:v>
                </c:pt>
                <c:pt idx="1">
                  <c:v>1.2</c:v>
                </c:pt>
                <c:pt idx="2">
                  <c:v>2.2999999999999998</c:v>
                </c:pt>
                <c:pt idx="3">
                  <c:v>0.5</c:v>
                </c:pt>
                <c:pt idx="4">
                  <c:v>5.4</c:v>
                </c:pt>
                <c:pt idx="5">
                  <c:v>0.7</c:v>
                </c:pt>
              </c:numCache>
            </c:numRef>
          </c:xVal>
          <c:yVal>
            <c:numRef>
              <c:f>'Grafiek 2'!$P$2:$P$7</c:f>
              <c:numCache>
                <c:formatCode>General</c:formatCode>
                <c:ptCount val="6"/>
                <c:pt idx="0">
                  <c:v>1.6</c:v>
                </c:pt>
                <c:pt idx="1">
                  <c:v>-2.1</c:v>
                </c:pt>
                <c:pt idx="2">
                  <c:v>1</c:v>
                </c:pt>
                <c:pt idx="3">
                  <c:v>-1.7</c:v>
                </c:pt>
                <c:pt idx="4">
                  <c:v>1.1000000000000001</c:v>
                </c:pt>
                <c:pt idx="5">
                  <c:v>-2</c:v>
                </c:pt>
              </c:numCache>
            </c:numRef>
          </c:yVal>
          <c:bubbleSize>
            <c:numRef>
              <c:f>'Grafiek 2'!$Q$2:$Q$7</c:f>
              <c:numCache>
                <c:formatCode>General</c:formatCode>
                <c:ptCount val="6"/>
                <c:pt idx="0">
                  <c:v>105.1</c:v>
                </c:pt>
                <c:pt idx="1">
                  <c:v>111.6</c:v>
                </c:pt>
                <c:pt idx="2">
                  <c:v>66.3</c:v>
                </c:pt>
                <c:pt idx="3">
                  <c:v>144.4</c:v>
                </c:pt>
                <c:pt idx="4">
                  <c:v>51</c:v>
                </c:pt>
                <c:pt idx="5">
                  <c:v>113.2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'Grafiek 2'!$R$2:$R$7</c15:f>
                <c15:dlblRangeCache>
                  <c:ptCount val="6"/>
                  <c:pt idx="0">
                    <c:v>BE</c:v>
                  </c:pt>
                  <c:pt idx="1">
                    <c:v>FR</c:v>
                  </c:pt>
                  <c:pt idx="2">
                    <c:v>DE</c:v>
                  </c:pt>
                  <c:pt idx="3">
                    <c:v>IT</c:v>
                  </c:pt>
                  <c:pt idx="4">
                    <c:v>NL</c:v>
                  </c:pt>
                  <c:pt idx="5">
                    <c:v>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F933-49ED-A1C1-E73DE7EB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684559199"/>
        <c:axId val="1517385167"/>
      </c:bubbleChart>
      <c:valAx>
        <c:axId val="168455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517385167"/>
        <c:crosses val="autoZero"/>
        <c:crossBetween val="midCat"/>
      </c:valAx>
      <c:valAx>
        <c:axId val="1517385167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684559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/>
              <a:t>Workers ↑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6"/>
          <c:w val="0.88687839020122483"/>
          <c:h val="0.51775991542723832"/>
        </c:manualLayout>
      </c:layout>
      <c:lineChart>
        <c:grouping val="standard"/>
        <c:varyColors val="0"/>
        <c:ser>
          <c:idx val="0"/>
          <c:order val="0"/>
          <c:tx>
            <c:strRef>
              <c:f>'Grafiek 11'!$A$60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rgbClr val="009999"/>
              </a:solidFill>
              <a:round/>
            </a:ln>
            <a:effectLst/>
          </c:spPr>
          <c:marker>
            <c:symbol val="none"/>
          </c:marker>
          <c:cat>
            <c:strRef>
              <c:f>'Grafiek 11'!$B$59:$BA$59</c:f>
              <c:strCach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strCache>
            </c:strRef>
          </c:cat>
          <c:val>
            <c:numRef>
              <c:f>'Grafiek 11'!$B$60:$BA$60</c:f>
              <c:numCache>
                <c:formatCode>General</c:formatCode>
                <c:ptCount val="52"/>
                <c:pt idx="0">
                  <c:v>12.173057416443202</c:v>
                </c:pt>
                <c:pt idx="1">
                  <c:v>13.320948196255431</c:v>
                </c:pt>
                <c:pt idx="2">
                  <c:v>12.797954955245913</c:v>
                </c:pt>
                <c:pt idx="3">
                  <c:v>12.88796441253951</c:v>
                </c:pt>
                <c:pt idx="4">
                  <c:v>13.026580793107328</c:v>
                </c:pt>
                <c:pt idx="5">
                  <c:v>13.170012148435179</c:v>
                </c:pt>
                <c:pt idx="6">
                  <c:v>13.164329211963388</c:v>
                </c:pt>
                <c:pt idx="7">
                  <c:v>13.444215844376098</c:v>
                </c:pt>
                <c:pt idx="8">
                  <c:v>13.629837643002032</c:v>
                </c:pt>
                <c:pt idx="9">
                  <c:v>13.801579359172885</c:v>
                </c:pt>
                <c:pt idx="10">
                  <c:v>13.966932964289677</c:v>
                </c:pt>
                <c:pt idx="11">
                  <c:v>13.979016447805206</c:v>
                </c:pt>
                <c:pt idx="12">
                  <c:v>14.148079454084995</c:v>
                </c:pt>
                <c:pt idx="13">
                  <c:v>14.257668315030674</c:v>
                </c:pt>
                <c:pt idx="14">
                  <c:v>14.371647675203869</c:v>
                </c:pt>
                <c:pt idx="15">
                  <c:v>14.441860781888078</c:v>
                </c:pt>
                <c:pt idx="16">
                  <c:v>14.594322442932569</c:v>
                </c:pt>
                <c:pt idx="17">
                  <c:v>14.67243243144129</c:v>
                </c:pt>
                <c:pt idx="18">
                  <c:v>14.777062182330322</c:v>
                </c:pt>
                <c:pt idx="19">
                  <c:v>14.815759169138035</c:v>
                </c:pt>
                <c:pt idx="20">
                  <c:v>14.903987087996196</c:v>
                </c:pt>
                <c:pt idx="21">
                  <c:v>14.911689240656067</c:v>
                </c:pt>
                <c:pt idx="22">
                  <c:v>14.981609269177723</c:v>
                </c:pt>
                <c:pt idx="23">
                  <c:v>14.973668785880998</c:v>
                </c:pt>
                <c:pt idx="24">
                  <c:v>15.035322016019004</c:v>
                </c:pt>
                <c:pt idx="25">
                  <c:v>15.025531113371079</c:v>
                </c:pt>
                <c:pt idx="26">
                  <c:v>15.085678221527935</c:v>
                </c:pt>
                <c:pt idx="27">
                  <c:v>15.075684106104381</c:v>
                </c:pt>
                <c:pt idx="28">
                  <c:v>15.138668194567964</c:v>
                </c:pt>
                <c:pt idx="29">
                  <c:v>15.123618833215522</c:v>
                </c:pt>
                <c:pt idx="30">
                  <c:v>15.177995722479261</c:v>
                </c:pt>
                <c:pt idx="31">
                  <c:v>15.152948577303334</c:v>
                </c:pt>
                <c:pt idx="32">
                  <c:v>15.201394723379641</c:v>
                </c:pt>
                <c:pt idx="33">
                  <c:v>15.169279894068936</c:v>
                </c:pt>
                <c:pt idx="34">
                  <c:v>15.212989865497251</c:v>
                </c:pt>
                <c:pt idx="35">
                  <c:v>15.177142181735276</c:v>
                </c:pt>
                <c:pt idx="36">
                  <c:v>15.22090894009763</c:v>
                </c:pt>
                <c:pt idx="37">
                  <c:v>15.18609176426895</c:v>
                </c:pt>
                <c:pt idx="38">
                  <c:v>15.229046269949819</c:v>
                </c:pt>
                <c:pt idx="39">
                  <c:v>15.191268797212624</c:v>
                </c:pt>
                <c:pt idx="40">
                  <c:v>15.234122757562451</c:v>
                </c:pt>
                <c:pt idx="41">
                  <c:v>15.189484482269688</c:v>
                </c:pt>
                <c:pt idx="42">
                  <c:v>15.219140835927014</c:v>
                </c:pt>
                <c:pt idx="43">
                  <c:v>15.166646479999146</c:v>
                </c:pt>
                <c:pt idx="44">
                  <c:v>15.199554328746162</c:v>
                </c:pt>
                <c:pt idx="45">
                  <c:v>15.151002816459371</c:v>
                </c:pt>
                <c:pt idx="46">
                  <c:v>15.18444706282455</c:v>
                </c:pt>
                <c:pt idx="47">
                  <c:v>15.13632830256598</c:v>
                </c:pt>
                <c:pt idx="48">
                  <c:v>15.176972830693035</c:v>
                </c:pt>
                <c:pt idx="49">
                  <c:v>15.138007909964173</c:v>
                </c:pt>
                <c:pt idx="50">
                  <c:v>15.18759002942072</c:v>
                </c:pt>
                <c:pt idx="51">
                  <c:v>15.158186128960235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5-4BBA-BCB5-3EEDAF2B0AF5}"/>
            </c:ext>
          </c:extLst>
        </c:ser>
        <c:ser>
          <c:idx val="1"/>
          <c:order val="1"/>
          <c:tx>
            <c:strRef>
              <c:f>'Grafiek 11'!$A$61</c:f>
              <c:strCache>
                <c:ptCount val="1"/>
                <c:pt idx="0">
                  <c:v>Workers ↑</c:v>
                </c:pt>
              </c:strCache>
            </c:strRef>
          </c:tx>
          <c:spPr>
            <a:ln w="28575" cap="rnd">
              <a:solidFill>
                <a:srgbClr val="FF00FF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'Grafiek 11'!$B$59:$BA$59</c:f>
              <c:strCach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strCache>
            </c:strRef>
          </c:cat>
          <c:val>
            <c:numRef>
              <c:f>'Grafiek 11'!$B$61:$BA$61</c:f>
              <c:numCache>
                <c:formatCode>General</c:formatCode>
                <c:ptCount val="52"/>
                <c:pt idx="5">
                  <c:v>13.170012148435179</c:v>
                </c:pt>
                <c:pt idx="6">
                  <c:v>12.936027508162329</c:v>
                </c:pt>
                <c:pt idx="7">
                  <c:v>12.963816266589525</c:v>
                </c:pt>
                <c:pt idx="8">
                  <c:v>12.896783420359011</c:v>
                </c:pt>
                <c:pt idx="9">
                  <c:v>12.820030101239849</c:v>
                </c:pt>
                <c:pt idx="10">
                  <c:v>12.743650534159322</c:v>
                </c:pt>
                <c:pt idx="11">
                  <c:v>12.549810386681704</c:v>
                </c:pt>
                <c:pt idx="12">
                  <c:v>12.69677034094663</c:v>
                </c:pt>
                <c:pt idx="13">
                  <c:v>12.79088452098887</c:v>
                </c:pt>
                <c:pt idx="14">
                  <c:v>12.89052213151691</c:v>
                </c:pt>
                <c:pt idx="15">
                  <c:v>12.952641352870232</c:v>
                </c:pt>
                <c:pt idx="16">
                  <c:v>13.091144279463762</c:v>
                </c:pt>
                <c:pt idx="17">
                  <c:v>13.161708315175138</c:v>
                </c:pt>
                <c:pt idx="18">
                  <c:v>13.255625358356703</c:v>
                </c:pt>
                <c:pt idx="19">
                  <c:v>13.28684473089239</c:v>
                </c:pt>
                <c:pt idx="20">
                  <c:v>13.362769160332803</c:v>
                </c:pt>
                <c:pt idx="21">
                  <c:v>13.364206608729406</c:v>
                </c:pt>
                <c:pt idx="22">
                  <c:v>13.42036455289206</c:v>
                </c:pt>
                <c:pt idx="23">
                  <c:v>13.406201581220994</c:v>
                </c:pt>
                <c:pt idx="24">
                  <c:v>13.454094252262655</c:v>
                </c:pt>
                <c:pt idx="25">
                  <c:v>13.43937733968195</c:v>
                </c:pt>
                <c:pt idx="26">
                  <c:v>13.491946983762872</c:v>
                </c:pt>
                <c:pt idx="27">
                  <c:v>13.484373420750799</c:v>
                </c:pt>
                <c:pt idx="28">
                  <c:v>13.538953347385389</c:v>
                </c:pt>
                <c:pt idx="29">
                  <c:v>13.52056878626985</c:v>
                </c:pt>
                <c:pt idx="30">
                  <c:v>13.561564327587901</c:v>
                </c:pt>
                <c:pt idx="31">
                  <c:v>13.532409001710597</c:v>
                </c:pt>
                <c:pt idx="32">
                  <c:v>13.568752749552273</c:v>
                </c:pt>
                <c:pt idx="33">
                  <c:v>13.535547761206569</c:v>
                </c:pt>
                <c:pt idx="34">
                  <c:v>13.56729868195446</c:v>
                </c:pt>
                <c:pt idx="35">
                  <c:v>13.533168996337126</c:v>
                </c:pt>
                <c:pt idx="36">
                  <c:v>13.572338175589177</c:v>
                </c:pt>
                <c:pt idx="37">
                  <c:v>13.543288380427041</c:v>
                </c:pt>
                <c:pt idx="38">
                  <c:v>13.583945316004995</c:v>
                </c:pt>
                <c:pt idx="39">
                  <c:v>13.55125194225441</c:v>
                </c:pt>
                <c:pt idx="40">
                  <c:v>13.587753680436348</c:v>
                </c:pt>
                <c:pt idx="41">
                  <c:v>13.544748045964633</c:v>
                </c:pt>
                <c:pt idx="42">
                  <c:v>13.568542102033756</c:v>
                </c:pt>
                <c:pt idx="43">
                  <c:v>13.520057081213396</c:v>
                </c:pt>
                <c:pt idx="44">
                  <c:v>13.547511385762803</c:v>
                </c:pt>
                <c:pt idx="45">
                  <c:v>13.501821104255235</c:v>
                </c:pt>
                <c:pt idx="46">
                  <c:v>13.530036246152486</c:v>
                </c:pt>
                <c:pt idx="47">
                  <c:v>13.485183160307219</c:v>
                </c:pt>
                <c:pt idx="48">
                  <c:v>13.517031765940141</c:v>
                </c:pt>
                <c:pt idx="49">
                  <c:v>13.476879271542805</c:v>
                </c:pt>
                <c:pt idx="50">
                  <c:v>13.516415694915189</c:v>
                </c:pt>
                <c:pt idx="51">
                  <c:v>13.486946505128808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5-4BBA-BCB5-3EEDAF2B0AF5}"/>
            </c:ext>
          </c:extLst>
        </c:ser>
        <c:ser>
          <c:idx val="2"/>
          <c:order val="2"/>
          <c:tx>
            <c:strRef>
              <c:f>'Grafiek 11'!$A$62</c:f>
              <c:strCache>
                <c:ptCount val="1"/>
                <c:pt idx="0">
                  <c:v>Scenario with more recent employment data from the Study Committee on Ageing</c:v>
                </c:pt>
              </c:strCache>
            </c:strRef>
          </c:tx>
          <c:spPr>
            <a:ln w="28575" cap="rnd">
              <a:solidFill>
                <a:srgbClr val="96F4E2"/>
              </a:solidFill>
              <a:round/>
            </a:ln>
            <a:effectLst/>
          </c:spPr>
          <c:marker>
            <c:symbol val="none"/>
          </c:marker>
          <c:cat>
            <c:strRef>
              <c:f>'Grafiek 11'!$B$59:$BA$59</c:f>
              <c:strCach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strCache>
            </c:strRef>
          </c:cat>
          <c:val>
            <c:numRef>
              <c:f>'Grafiek 11'!$B$62:$BA$62</c:f>
              <c:numCache>
                <c:formatCode>0.0</c:formatCode>
                <c:ptCount val="52"/>
                <c:pt idx="0">
                  <c:v>12.194095074901934</c:v>
                </c:pt>
                <c:pt idx="1">
                  <c:v>13.327759796718873</c:v>
                </c:pt>
                <c:pt idx="2">
                  <c:v>12.823988107620346</c:v>
                </c:pt>
                <c:pt idx="3">
                  <c:v>12.779438586734985</c:v>
                </c:pt>
                <c:pt idx="4">
                  <c:v>12.897095646078089</c:v>
                </c:pt>
                <c:pt idx="5">
                  <c:v>12.981612192691722</c:v>
                </c:pt>
                <c:pt idx="6">
                  <c:v>12.933486345803628</c:v>
                </c:pt>
                <c:pt idx="7">
                  <c:v>13.124395566349158</c:v>
                </c:pt>
                <c:pt idx="8">
                  <c:v>13.216241264834926</c:v>
                </c:pt>
                <c:pt idx="9">
                  <c:v>13.276395194274814</c:v>
                </c:pt>
                <c:pt idx="10">
                  <c:v>13.384961320027465</c:v>
                </c:pt>
                <c:pt idx="11">
                  <c:v>13.36448094477907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5-4BBA-BCB5-3EEDAF2B0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6570592"/>
        <c:axId val="240653376"/>
      </c:lineChart>
      <c:dateAx>
        <c:axId val="7365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40653376"/>
        <c:crosses val="autoZero"/>
        <c:auto val="0"/>
        <c:lblOffset val="100"/>
        <c:baseTimeUnit val="days"/>
        <c:majorUnit val="10"/>
        <c:minorUnit val="10"/>
      </c:dateAx>
      <c:valAx>
        <c:axId val="24065337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3657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002041411490234"/>
          <c:w val="1"/>
          <c:h val="0.15220180810731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Pension</a:t>
            </a:r>
            <a:r>
              <a:rPr lang="fr-BE" baseline="0"/>
              <a:t> mensuelle</a:t>
            </a:r>
            <a:r>
              <a:rPr lang="fr-BE"/>
              <a:t> - régime salariés</a:t>
            </a:r>
          </a:p>
          <a:p>
            <a:pPr>
              <a:defRPr/>
            </a:pPr>
            <a:r>
              <a:rPr lang="fr-BE" sz="1050"/>
              <a:t>(nouveaux</a:t>
            </a:r>
            <a:r>
              <a:rPr lang="fr-BE" sz="1050" baseline="0"/>
              <a:t> pensionnés, 2021)</a:t>
            </a:r>
            <a:endParaRPr lang="fr-BE" sz="105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'Grafiek 14 sup'!$B$1:$J$1</c:f>
              <c:strCache>
                <c:ptCount val="9"/>
                <c:pt idx="0">
                  <c:v>decile 1</c:v>
                </c:pt>
                <c:pt idx="1">
                  <c:v>decile 2</c:v>
                </c:pt>
                <c:pt idx="2">
                  <c:v>decile 3</c:v>
                </c:pt>
                <c:pt idx="3">
                  <c:v>decile 4</c:v>
                </c:pt>
                <c:pt idx="4">
                  <c:v>decile 5</c:v>
                </c:pt>
                <c:pt idx="5">
                  <c:v>decile 6</c:v>
                </c:pt>
                <c:pt idx="6">
                  <c:v>decile 7</c:v>
                </c:pt>
                <c:pt idx="7">
                  <c:v>decile 8</c:v>
                </c:pt>
                <c:pt idx="8">
                  <c:v>decile 9</c:v>
                </c:pt>
              </c:strCache>
            </c:strRef>
          </c:cat>
          <c:val>
            <c:numRef>
              <c:f>'Grafiek 14 sup'!$B$2:$J$2</c:f>
              <c:numCache>
                <c:formatCode>General</c:formatCode>
                <c:ptCount val="9"/>
                <c:pt idx="0">
                  <c:v>196.78</c:v>
                </c:pt>
                <c:pt idx="1">
                  <c:v>710.17</c:v>
                </c:pt>
                <c:pt idx="2">
                  <c:v>1244.33</c:v>
                </c:pt>
                <c:pt idx="3">
                  <c:v>1414.79</c:v>
                </c:pt>
                <c:pt idx="4">
                  <c:v>1444.4</c:v>
                </c:pt>
                <c:pt idx="5">
                  <c:v>1566.73</c:v>
                </c:pt>
                <c:pt idx="6">
                  <c:v>1743.61</c:v>
                </c:pt>
                <c:pt idx="7">
                  <c:v>1978.67</c:v>
                </c:pt>
                <c:pt idx="8">
                  <c:v>2261.5700000000002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4-454E-90DA-E2331059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717936"/>
        <c:axId val="930717104"/>
      </c:barChart>
      <c:catAx>
        <c:axId val="93071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30717104"/>
        <c:crosses val="autoZero"/>
        <c:auto val="1"/>
        <c:lblAlgn val="ctr"/>
        <c:lblOffset val="100"/>
        <c:noMultiLvlLbl val="0"/>
      </c:catAx>
      <c:valAx>
        <c:axId val="93071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3071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Pension</a:t>
            </a:r>
            <a:r>
              <a:rPr lang="fr-BE" baseline="0"/>
              <a:t> mensuelle</a:t>
            </a:r>
            <a:r>
              <a:rPr lang="fr-BE"/>
              <a:t> - régime indépendants</a:t>
            </a:r>
          </a:p>
          <a:p>
            <a:pPr>
              <a:defRPr/>
            </a:pPr>
            <a:r>
              <a:rPr lang="fr-BE" sz="1050"/>
              <a:t>(nouveaux</a:t>
            </a:r>
            <a:r>
              <a:rPr lang="fr-BE" sz="1050" baseline="0"/>
              <a:t> pensionnés, 2021)</a:t>
            </a:r>
            <a:endParaRPr lang="fr-BE" sz="105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'Grafiek 14 sup'!$B$1:$J$1</c:f>
              <c:strCache>
                <c:ptCount val="9"/>
                <c:pt idx="0">
                  <c:v>decile 1</c:v>
                </c:pt>
                <c:pt idx="1">
                  <c:v>decile 2</c:v>
                </c:pt>
                <c:pt idx="2">
                  <c:v>decile 3</c:v>
                </c:pt>
                <c:pt idx="3">
                  <c:v>decile 4</c:v>
                </c:pt>
                <c:pt idx="4">
                  <c:v>decile 5</c:v>
                </c:pt>
                <c:pt idx="5">
                  <c:v>decile 6</c:v>
                </c:pt>
                <c:pt idx="6">
                  <c:v>decile 7</c:v>
                </c:pt>
                <c:pt idx="7">
                  <c:v>decile 8</c:v>
                </c:pt>
                <c:pt idx="8">
                  <c:v>decile 9</c:v>
                </c:pt>
              </c:strCache>
            </c:strRef>
          </c:cat>
          <c:val>
            <c:numRef>
              <c:f>'Grafiek 14 sup'!$B$3:$J$3</c:f>
              <c:numCache>
                <c:formatCode>General</c:formatCode>
                <c:ptCount val="9"/>
                <c:pt idx="0">
                  <c:v>34.97</c:v>
                </c:pt>
                <c:pt idx="1">
                  <c:v>84.59</c:v>
                </c:pt>
                <c:pt idx="2">
                  <c:v>177.39</c:v>
                </c:pt>
                <c:pt idx="3">
                  <c:v>496.1</c:v>
                </c:pt>
                <c:pt idx="4">
                  <c:v>1203.67</c:v>
                </c:pt>
                <c:pt idx="5">
                  <c:v>1348.11</c:v>
                </c:pt>
                <c:pt idx="6">
                  <c:v>1404.28</c:v>
                </c:pt>
                <c:pt idx="7">
                  <c:v>1444.4</c:v>
                </c:pt>
                <c:pt idx="8">
                  <c:v>1703.7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0-4E93-9D34-CCB84BF6B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717936"/>
        <c:axId val="930717104"/>
      </c:barChart>
      <c:catAx>
        <c:axId val="93071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30717104"/>
        <c:crosses val="autoZero"/>
        <c:auto val="1"/>
        <c:lblAlgn val="ctr"/>
        <c:lblOffset val="100"/>
        <c:noMultiLvlLbl val="0"/>
      </c:catAx>
      <c:valAx>
        <c:axId val="93071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3071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BE"/>
              <a:t>Pension</a:t>
            </a:r>
            <a:r>
              <a:rPr lang="fr-BE" baseline="0"/>
              <a:t> mensuelle</a:t>
            </a:r>
            <a:r>
              <a:rPr lang="fr-BE"/>
              <a:t> - régime fonctionnaires</a:t>
            </a:r>
          </a:p>
          <a:p>
            <a:pPr>
              <a:defRPr/>
            </a:pPr>
            <a:r>
              <a:rPr lang="fr-BE" sz="1050"/>
              <a:t>(nouveaux</a:t>
            </a:r>
            <a:r>
              <a:rPr lang="fr-BE" sz="1050" baseline="0"/>
              <a:t> pensionnés, 2021)</a:t>
            </a:r>
            <a:endParaRPr lang="fr-BE" sz="105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'Grafiek 14 sup'!$B$1:$J$1</c:f>
              <c:strCache>
                <c:ptCount val="9"/>
                <c:pt idx="0">
                  <c:v>decile 1</c:v>
                </c:pt>
                <c:pt idx="1">
                  <c:v>decile 2</c:v>
                </c:pt>
                <c:pt idx="2">
                  <c:v>decile 3</c:v>
                </c:pt>
                <c:pt idx="3">
                  <c:v>decile 4</c:v>
                </c:pt>
                <c:pt idx="4">
                  <c:v>decile 5</c:v>
                </c:pt>
                <c:pt idx="5">
                  <c:v>decile 6</c:v>
                </c:pt>
                <c:pt idx="6">
                  <c:v>decile 7</c:v>
                </c:pt>
                <c:pt idx="7">
                  <c:v>decile 8</c:v>
                </c:pt>
                <c:pt idx="8">
                  <c:v>decile 9</c:v>
                </c:pt>
              </c:strCache>
            </c:strRef>
          </c:cat>
          <c:val>
            <c:numRef>
              <c:f>'Grafiek 14 sup'!$B$4:$J$4</c:f>
              <c:numCache>
                <c:formatCode>General</c:formatCode>
                <c:ptCount val="9"/>
                <c:pt idx="0">
                  <c:v>357.67</c:v>
                </c:pt>
                <c:pt idx="1">
                  <c:v>1045.1199999999999</c:v>
                </c:pt>
                <c:pt idx="2">
                  <c:v>1699.98</c:v>
                </c:pt>
                <c:pt idx="3">
                  <c:v>2126.02</c:v>
                </c:pt>
                <c:pt idx="4">
                  <c:v>2423.9699999999998</c:v>
                </c:pt>
                <c:pt idx="5">
                  <c:v>2757.77</c:v>
                </c:pt>
                <c:pt idx="6">
                  <c:v>3067.16</c:v>
                </c:pt>
                <c:pt idx="7">
                  <c:v>3396.97</c:v>
                </c:pt>
                <c:pt idx="8">
                  <c:v>4097.88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2-4386-9900-6A5769904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717936"/>
        <c:axId val="930717104"/>
      </c:barChart>
      <c:catAx>
        <c:axId val="93071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30717104"/>
        <c:crosses val="autoZero"/>
        <c:auto val="1"/>
        <c:lblAlgn val="ctr"/>
        <c:lblOffset val="100"/>
        <c:noMultiLvlLbl val="0"/>
      </c:catAx>
      <c:valAx>
        <c:axId val="93071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3071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'Grafiek 14 inf'!$A$2</c:f>
              <c:strCache>
                <c:ptCount val="1"/>
                <c:pt idx="0">
                  <c:v>Salariés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'Grafiek 14 inf'!$B$1:$F$1</c:f>
              <c:strCache>
                <c:ptCount val="5"/>
                <c:pt idx="0">
                  <c:v>1 to 14 years</c:v>
                </c:pt>
                <c:pt idx="1">
                  <c:v>15 to 24 years</c:v>
                </c:pt>
                <c:pt idx="2">
                  <c:v>25 to 34 years</c:v>
                </c:pt>
                <c:pt idx="3">
                  <c:v>35 to 44 years</c:v>
                </c:pt>
                <c:pt idx="4">
                  <c:v>45 years +</c:v>
                </c:pt>
              </c:strCache>
            </c:strRef>
          </c:cat>
          <c:val>
            <c:numRef>
              <c:f>'Grafiek 14 inf'!$B$2:$F$2</c:f>
              <c:numCache>
                <c:formatCode>0.0%</c:formatCode>
                <c:ptCount val="5"/>
                <c:pt idx="0">
                  <c:v>8.5000000000000006E-2</c:v>
                </c:pt>
                <c:pt idx="1">
                  <c:v>5.0999999999999997E-2</c:v>
                </c:pt>
                <c:pt idx="2">
                  <c:v>4.7E-2</c:v>
                </c:pt>
                <c:pt idx="3">
                  <c:v>0.33300000000000002</c:v>
                </c:pt>
                <c:pt idx="4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1-47D0-8C1D-40C5F0827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2532672"/>
        <c:axId val="806508272"/>
      </c:barChart>
      <c:catAx>
        <c:axId val="10525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806508272"/>
        <c:crosses val="autoZero"/>
        <c:auto val="1"/>
        <c:lblAlgn val="ctr"/>
        <c:lblOffset val="100"/>
        <c:noMultiLvlLbl val="0"/>
      </c:catAx>
      <c:valAx>
        <c:axId val="80650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05253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'Grafiek 14 inf'!$A$3</c:f>
              <c:strCache>
                <c:ptCount val="1"/>
                <c:pt idx="0">
                  <c:v>Indépendants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'Grafiek 14 inf'!$B$1:$F$1</c:f>
              <c:strCache>
                <c:ptCount val="5"/>
                <c:pt idx="0">
                  <c:v>1 to 14 years</c:v>
                </c:pt>
                <c:pt idx="1">
                  <c:v>15 to 24 years</c:v>
                </c:pt>
                <c:pt idx="2">
                  <c:v>25 to 34 years</c:v>
                </c:pt>
                <c:pt idx="3">
                  <c:v>35 to 44 years</c:v>
                </c:pt>
                <c:pt idx="4">
                  <c:v>45 years +</c:v>
                </c:pt>
              </c:strCache>
            </c:strRef>
          </c:cat>
          <c:val>
            <c:numRef>
              <c:f>'Grafiek 14 inf'!$B$3:$F$3</c:f>
              <c:numCache>
                <c:formatCode>0.0%</c:formatCode>
                <c:ptCount val="5"/>
                <c:pt idx="0">
                  <c:v>0.29799999999999999</c:v>
                </c:pt>
                <c:pt idx="1">
                  <c:v>6.2E-2</c:v>
                </c:pt>
                <c:pt idx="2">
                  <c:v>0.06</c:v>
                </c:pt>
                <c:pt idx="3">
                  <c:v>0.437</c:v>
                </c:pt>
                <c:pt idx="4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E-4D66-B20E-A36B5C7DC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2532672"/>
        <c:axId val="806508272"/>
      </c:barChart>
      <c:catAx>
        <c:axId val="10525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806508272"/>
        <c:crosses val="autoZero"/>
        <c:auto val="1"/>
        <c:lblAlgn val="ctr"/>
        <c:lblOffset val="100"/>
        <c:noMultiLvlLbl val="0"/>
      </c:catAx>
      <c:valAx>
        <c:axId val="80650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05253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'Grafiek 14 inf'!$A$4</c:f>
              <c:strCache>
                <c:ptCount val="1"/>
                <c:pt idx="0">
                  <c:v>Fonctionnaires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'Grafiek 14 inf'!$B$1:$F$1</c:f>
              <c:strCache>
                <c:ptCount val="5"/>
                <c:pt idx="0">
                  <c:v>1 to 14 years</c:v>
                </c:pt>
                <c:pt idx="1">
                  <c:v>15 to 24 years</c:v>
                </c:pt>
                <c:pt idx="2">
                  <c:v>25 to 34 years</c:v>
                </c:pt>
                <c:pt idx="3">
                  <c:v>35 to 44 years</c:v>
                </c:pt>
                <c:pt idx="4">
                  <c:v>45 years +</c:v>
                </c:pt>
              </c:strCache>
            </c:strRef>
          </c:cat>
          <c:val>
            <c:numRef>
              <c:f>'Grafiek 14 inf'!$B$4:$F$4</c:f>
              <c:numCache>
                <c:formatCode>0.0%</c:formatCode>
                <c:ptCount val="5"/>
                <c:pt idx="0">
                  <c:v>4.1000000000000002E-2</c:v>
                </c:pt>
                <c:pt idx="1">
                  <c:v>8.6999999999999994E-2</c:v>
                </c:pt>
                <c:pt idx="2">
                  <c:v>0.188</c:v>
                </c:pt>
                <c:pt idx="3">
                  <c:v>0.65800000000000003</c:v>
                </c:pt>
                <c:pt idx="4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66E-AFD8-4672DEE8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2532672"/>
        <c:axId val="806508272"/>
      </c:barChart>
      <c:catAx>
        <c:axId val="10525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806508272"/>
        <c:crosses val="autoZero"/>
        <c:auto val="1"/>
        <c:lblAlgn val="ctr"/>
        <c:lblOffset val="100"/>
        <c:noMultiLvlLbl val="0"/>
      </c:catAx>
      <c:valAx>
        <c:axId val="80650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05253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15A8E50-3C26-49DB-91B5-BAB89FDDA0AB}">
  <sheetPr/>
  <sheetViews>
    <sheetView zoomScale="12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tmp"/><Relationship Id="rId1" Type="http://schemas.openxmlformats.org/officeDocument/2006/relationships/image" Target="../media/image14.tmp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tmp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tmp"/><Relationship Id="rId1" Type="http://schemas.openxmlformats.org/officeDocument/2006/relationships/image" Target="../media/image17.tmp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tmp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tmp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tmp"/><Relationship Id="rId1" Type="http://schemas.openxmlformats.org/officeDocument/2006/relationships/image" Target="../media/image21.tmp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tmp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tmp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tmp"/><Relationship Id="rId2" Type="http://schemas.openxmlformats.org/officeDocument/2006/relationships/image" Target="../media/image26.tmp"/><Relationship Id="rId1" Type="http://schemas.openxmlformats.org/officeDocument/2006/relationships/image" Target="../media/image25.tmp"/><Relationship Id="rId6" Type="http://schemas.openxmlformats.org/officeDocument/2006/relationships/chart" Target="../charts/chart3.xml"/><Relationship Id="rId5" Type="http://schemas.openxmlformats.org/officeDocument/2006/relationships/image" Target="../media/image29.png"/><Relationship Id="rId4" Type="http://schemas.openxmlformats.org/officeDocument/2006/relationships/image" Target="../media/image28.tmp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tmp"/><Relationship Id="rId1" Type="http://schemas.openxmlformats.org/officeDocument/2006/relationships/image" Target="../media/image30.tmp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tmp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tm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tm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tmp"/><Relationship Id="rId1" Type="http://schemas.openxmlformats.org/officeDocument/2006/relationships/image" Target="../media/image3.tmp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m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svg"/><Relationship Id="rId1" Type="http://schemas.openxmlformats.org/officeDocument/2006/relationships/image" Target="../media/image6.png"/><Relationship Id="rId4" Type="http://schemas.openxmlformats.org/officeDocument/2006/relationships/image" Target="../media/image9.sv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tmp"/><Relationship Id="rId1" Type="http://schemas.openxmlformats.org/officeDocument/2006/relationships/image" Target="../media/image10.tmp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tmp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8</xdr:row>
      <xdr:rowOff>171450</xdr:rowOff>
    </xdr:from>
    <xdr:to>
      <xdr:col>25</xdr:col>
      <xdr:colOff>323850</xdr:colOff>
      <xdr:row>31</xdr:row>
      <xdr:rowOff>76200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D53E438B-86C2-9A70-982C-60FA7F10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943850" y="1695450"/>
          <a:ext cx="7620000" cy="4286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11</xdr:row>
      <xdr:rowOff>28575</xdr:rowOff>
    </xdr:from>
    <xdr:to>
      <xdr:col>9</xdr:col>
      <xdr:colOff>476998</xdr:colOff>
      <xdr:row>35</xdr:row>
      <xdr:rowOff>57792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0AB578-7CD3-52A1-01E6-BA51AB9AA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124075"/>
          <a:ext cx="5363323" cy="460121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24</xdr:col>
      <xdr:colOff>562734</xdr:colOff>
      <xdr:row>27</xdr:row>
      <xdr:rowOff>124507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2D36E8-DAE8-E5C5-A90A-2AEE72F21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381000"/>
          <a:ext cx="5439534" cy="48870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0</xdr:row>
      <xdr:rowOff>108857</xdr:rowOff>
    </xdr:from>
    <xdr:to>
      <xdr:col>21</xdr:col>
      <xdr:colOff>95250</xdr:colOff>
      <xdr:row>37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FCC520-FDE6-DF80-C191-816BCEDC7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09" t="17990" r="7332" b="12350"/>
        <a:stretch/>
      </xdr:blipFill>
      <xdr:spPr>
        <a:xfrm>
          <a:off x="217714" y="108857"/>
          <a:ext cx="12736286" cy="70076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10</xdr:row>
      <xdr:rowOff>133350</xdr:rowOff>
    </xdr:from>
    <xdr:to>
      <xdr:col>10</xdr:col>
      <xdr:colOff>115120</xdr:colOff>
      <xdr:row>37</xdr:row>
      <xdr:rowOff>10226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F325EE-18A3-0BB1-429D-CDDDBA04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038350"/>
          <a:ext cx="5877745" cy="5020376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11</xdr:row>
      <xdr:rowOff>85725</xdr:rowOff>
    </xdr:from>
    <xdr:to>
      <xdr:col>20</xdr:col>
      <xdr:colOff>191239</xdr:colOff>
      <xdr:row>34</xdr:row>
      <xdr:rowOff>162547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02AF67-66EB-75DD-4AAB-867058D3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2181225"/>
          <a:ext cx="5296639" cy="44583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0</xdr:row>
      <xdr:rowOff>95250</xdr:rowOff>
    </xdr:from>
    <xdr:to>
      <xdr:col>21</xdr:col>
      <xdr:colOff>13607</xdr:colOff>
      <xdr:row>37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E1823A-C770-03F7-38E8-44B0724C1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3" t="17990" r="7554" b="12215"/>
        <a:stretch/>
      </xdr:blipFill>
      <xdr:spPr>
        <a:xfrm>
          <a:off x="190499" y="95250"/>
          <a:ext cx="12681858" cy="70212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22</xdr:col>
      <xdr:colOff>182532</xdr:colOff>
      <xdr:row>31</xdr:row>
      <xdr:rowOff>143666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B1FB79-3B01-411E-72C6-7E1F9A69C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381000"/>
          <a:ext cx="11155332" cy="56681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10</xdr:row>
      <xdr:rowOff>104775</xdr:rowOff>
    </xdr:from>
    <xdr:to>
      <xdr:col>9</xdr:col>
      <xdr:colOff>257935</xdr:colOff>
      <xdr:row>33</xdr:row>
      <xdr:rowOff>57755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431DD4-C611-6F44-C128-3CD78610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009775"/>
          <a:ext cx="5449060" cy="433448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24</xdr:col>
      <xdr:colOff>572260</xdr:colOff>
      <xdr:row>25</xdr:row>
      <xdr:rowOff>114927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22AD62-48D6-7BB8-DCD0-99B062BF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381000"/>
          <a:ext cx="5449060" cy="44964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272143</xdr:colOff>
      <xdr:row>0</xdr:row>
      <xdr:rowOff>108857</xdr:rowOff>
    </xdr:from>
    <xdr:to>
      <xdr:col>21</xdr:col>
      <xdr:colOff>149679</xdr:colOff>
      <xdr:row>37</xdr:row>
      <xdr:rowOff>81643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B208FB-1E5B-F22E-F9E3-1B83C0F15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09" t="17990" r="7332" b="12215"/>
        <a:stretch/>
      </xdr:blipFill>
      <xdr:spPr>
        <a:xfrm>
          <a:off x="272143" y="108857"/>
          <a:ext cx="12736286" cy="702128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19</xdr:col>
      <xdr:colOff>411164</xdr:colOff>
      <xdr:row>29</xdr:row>
      <xdr:rowOff>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A91C6E-AB7E-F9DC-1C88-9CED7EBFB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2000"/>
          <a:ext cx="11383964" cy="47631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9</xdr:col>
      <xdr:colOff>476997</xdr:colOff>
      <xdr:row>18</xdr:row>
      <xdr:rowOff>143214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04F7CA-414F-824E-0CC7-5632B5E35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2000"/>
          <a:ext cx="5353797" cy="24292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10</xdr:col>
      <xdr:colOff>29345</xdr:colOff>
      <xdr:row>37</xdr:row>
      <xdr:rowOff>19398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BEF012-CE09-32E7-EED4-F74B8E9ED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91000"/>
          <a:ext cx="5515745" cy="24958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10</xdr:col>
      <xdr:colOff>115082</xdr:colOff>
      <xdr:row>56</xdr:row>
      <xdr:rowOff>9872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0026E-29BC-2F16-0796-4928C52CF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10500"/>
          <a:ext cx="5601482" cy="248637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63</xdr:row>
      <xdr:rowOff>114300</xdr:rowOff>
    </xdr:from>
    <xdr:to>
      <xdr:col>10</xdr:col>
      <xdr:colOff>38100</xdr:colOff>
      <xdr:row>77</xdr:row>
      <xdr:rowOff>47626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E5383CA-E3DB-4A8E-9A7D-58E677033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21" t="55359" r="8884" b="18793"/>
        <a:stretch/>
      </xdr:blipFill>
      <xdr:spPr>
        <a:xfrm>
          <a:off x="4743450" y="11734800"/>
          <a:ext cx="5495925" cy="260032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28</xdr:col>
      <xdr:colOff>543937</xdr:colOff>
      <xdr:row>24</xdr:row>
      <xdr:rowOff>67136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19897-CA20-8C25-FCCA-BCE2FD1BF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63200" y="952500"/>
          <a:ext cx="7249537" cy="3305636"/>
        </a:xfrm>
        <a:prstGeom prst="rect">
          <a:avLst/>
        </a:prstGeom>
      </xdr:spPr>
    </xdr:pic>
    <xdr:clientData/>
  </xdr:twoCellAnchor>
  <xdr:twoCellAnchor>
    <xdr:from>
      <xdr:col>10</xdr:col>
      <xdr:colOff>228600</xdr:colOff>
      <xdr:row>63</xdr:row>
      <xdr:rowOff>4762</xdr:rowOff>
    </xdr:from>
    <xdr:to>
      <xdr:col>17</xdr:col>
      <xdr:colOff>533400</xdr:colOff>
      <xdr:row>77</xdr:row>
      <xdr:rowOff>80962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B4213C-FA61-CE2B-EFEB-7BC7A17639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374650</xdr:colOff>
      <xdr:row>0</xdr:row>
      <xdr:rowOff>130175</xdr:rowOff>
    </xdr:from>
    <xdr:to>
      <xdr:col>21</xdr:col>
      <xdr:colOff>295275</xdr:colOff>
      <xdr:row>37</xdr:row>
      <xdr:rowOff>50801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102288-8CB7-AA26-E707-6F6EF8F00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1" t="18148" r="7198" b="12575"/>
        <a:stretch/>
      </xdr:blipFill>
      <xdr:spPr>
        <a:xfrm>
          <a:off x="374650" y="130175"/>
          <a:ext cx="12722225" cy="6969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8843" cy="605349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29175-116D-315B-B67B-98BFE5F4D8D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9</xdr:col>
      <xdr:colOff>600839</xdr:colOff>
      <xdr:row>37</xdr:row>
      <xdr:rowOff>95875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139709-9E53-4D06-C271-185ACC992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67000"/>
          <a:ext cx="5477639" cy="44773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26</xdr:col>
      <xdr:colOff>296082</xdr:colOff>
      <xdr:row>26</xdr:row>
      <xdr:rowOff>67322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AAFDF8-A413-0F3B-28D8-4F9B47F3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381000"/>
          <a:ext cx="5782482" cy="463932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231321</xdr:colOff>
      <xdr:row>0</xdr:row>
      <xdr:rowOff>122464</xdr:rowOff>
    </xdr:from>
    <xdr:to>
      <xdr:col>21</xdr:col>
      <xdr:colOff>122465</xdr:colOff>
      <xdr:row>37</xdr:row>
      <xdr:rowOff>108857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CD05EA-ABD9-1D49-1F34-DC2BFB355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3" t="17990" r="7185" b="12079"/>
        <a:stretch/>
      </xdr:blipFill>
      <xdr:spPr>
        <a:xfrm>
          <a:off x="231321" y="122464"/>
          <a:ext cx="12749894" cy="70348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409575</xdr:colOff>
      <xdr:row>1</xdr:row>
      <xdr:rowOff>161925</xdr:rowOff>
    </xdr:from>
    <xdr:to>
      <xdr:col>20</xdr:col>
      <xdr:colOff>448446</xdr:colOff>
      <xdr:row>24</xdr:row>
      <xdr:rowOff>124431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1794FC-0AC4-8792-BB43-36155C688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352425"/>
          <a:ext cx="5525271" cy="434400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8</xdr:row>
      <xdr:rowOff>102870</xdr:rowOff>
    </xdr:from>
    <xdr:to>
      <xdr:col>8</xdr:col>
      <xdr:colOff>457200</xdr:colOff>
      <xdr:row>23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D71C56-53F4-497A-A64E-5F146A109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</xdr:colOff>
      <xdr:row>8</xdr:row>
      <xdr:rowOff>114300</xdr:rowOff>
    </xdr:from>
    <xdr:to>
      <xdr:col>16</xdr:col>
      <xdr:colOff>312420</xdr:colOff>
      <xdr:row>23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A71843-2578-4801-9A8D-54F2B55F2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8</xdr:row>
      <xdr:rowOff>129540</xdr:rowOff>
    </xdr:from>
    <xdr:to>
      <xdr:col>24</xdr:col>
      <xdr:colOff>304800</xdr:colOff>
      <xdr:row>23</xdr:row>
      <xdr:rowOff>129540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2F3E4F-46B8-4002-BC8A-8521692F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396240</xdr:colOff>
      <xdr:row>0</xdr:row>
      <xdr:rowOff>163830</xdr:rowOff>
    </xdr:from>
    <xdr:to>
      <xdr:col>15</xdr:col>
      <xdr:colOff>91440</xdr:colOff>
      <xdr:row>15</xdr:row>
      <xdr:rowOff>163830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23FA78-21C9-4E85-A31A-0D708BC12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17</xdr:row>
      <xdr:rowOff>0</xdr:rowOff>
    </xdr:from>
    <xdr:to>
      <xdr:col>15</xdr:col>
      <xdr:colOff>304800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BAD159-FC24-417D-872A-A9EA42387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</xdr:row>
      <xdr:rowOff>0</xdr:rowOff>
    </xdr:from>
    <xdr:to>
      <xdr:col>23</xdr:col>
      <xdr:colOff>304800</xdr:colOff>
      <xdr:row>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56A6A48-9AC4-49D3-A9CF-14C685D40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176893</xdr:colOff>
      <xdr:row>0</xdr:row>
      <xdr:rowOff>108857</xdr:rowOff>
    </xdr:from>
    <xdr:to>
      <xdr:col>21</xdr:col>
      <xdr:colOff>13607</xdr:colOff>
      <xdr:row>37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C5DF35-997F-68DF-11AC-6F6810EC6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2" t="18261" r="7332" b="12079"/>
        <a:stretch/>
      </xdr:blipFill>
      <xdr:spPr>
        <a:xfrm>
          <a:off x="176893" y="108857"/>
          <a:ext cx="12695464" cy="7007679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0.33564</cdr:x>
      <cdr:y>0.07377</cdr:y>
    </cdr:from>
    <cdr:to>
      <cdr:x>0.33564</cdr:x>
      <cdr:y>0.88388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E8C3C54-FAD1-5150-B885-11D2D94125F8}"/>
            </a:ext>
          </a:extLst>
        </cdr:cNvPr>
        <cdr:cNvCxnSpPr/>
      </cdr:nvCxnSpPr>
      <cdr:spPr>
        <a:xfrm xmlns:a="http://schemas.openxmlformats.org/drawingml/2006/main" flipV="1">
          <a:off x="2908986" y="463378"/>
          <a:ext cx="0" cy="508858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10</xdr:row>
      <xdr:rowOff>152400</xdr:rowOff>
    </xdr:from>
    <xdr:to>
      <xdr:col>17</xdr:col>
      <xdr:colOff>105504</xdr:colOff>
      <xdr:row>34</xdr:row>
      <xdr:rowOff>114933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2500A4-D2A3-E29E-3C9B-7A2F8CEB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57400"/>
          <a:ext cx="5220429" cy="4534533"/>
        </a:xfrm>
        <a:prstGeom prst="rect">
          <a:avLst/>
        </a:prstGeom>
      </xdr:spPr>
    </xdr:pic>
    <xdr:clientData/>
  </xdr:twoCellAnchor>
  <xdr:twoCellAnchor editAs="oneCell">
    <xdr:from>
      <xdr:col>17</xdr:col>
      <xdr:colOff>295275</xdr:colOff>
      <xdr:row>10</xdr:row>
      <xdr:rowOff>133350</xdr:rowOff>
    </xdr:from>
    <xdr:to>
      <xdr:col>27</xdr:col>
      <xdr:colOff>419968</xdr:colOff>
      <xdr:row>36</xdr:row>
      <xdr:rowOff>10199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1E000E-A845-D292-CBD3-DB48FB68B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2038350"/>
          <a:ext cx="6220693" cy="4829849"/>
        </a:xfrm>
        <a:prstGeom prst="rect">
          <a:avLst/>
        </a:prstGeom>
      </xdr:spPr>
    </xdr:pic>
    <xdr:clientData/>
  </xdr:twoCellAnchor>
  <xdr:twoCellAnchor>
    <xdr:from>
      <xdr:col>3</xdr:col>
      <xdr:colOff>371475</xdr:colOff>
      <xdr:row>0</xdr:row>
      <xdr:rowOff>157162</xdr:rowOff>
    </xdr:from>
    <xdr:to>
      <xdr:col>11</xdr:col>
      <xdr:colOff>66675</xdr:colOff>
      <xdr:row>15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A927C9-A4A0-7CE4-F537-D1D77CCC80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217715</xdr:colOff>
      <xdr:row>0</xdr:row>
      <xdr:rowOff>108856</xdr:rowOff>
    </xdr:from>
    <xdr:to>
      <xdr:col>21</xdr:col>
      <xdr:colOff>122465</xdr:colOff>
      <xdr:row>37</xdr:row>
      <xdr:rowOff>81643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78629A-7C9B-7707-4D4D-A36F272CC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99" t="18125" r="7300" b="12079"/>
        <a:stretch/>
      </xdr:blipFill>
      <xdr:spPr>
        <a:xfrm>
          <a:off x="217715" y="108856"/>
          <a:ext cx="12763500" cy="70212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6</xdr:row>
      <xdr:rowOff>0</xdr:rowOff>
    </xdr:from>
    <xdr:to>
      <xdr:col>14</xdr:col>
      <xdr:colOff>440266</xdr:colOff>
      <xdr:row>28</xdr:row>
      <xdr:rowOff>171450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D4295062-AA02-F551-E693-D34619BF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19199" y="1143000"/>
          <a:ext cx="7755467" cy="43624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27</xdr:col>
      <xdr:colOff>304800</xdr:colOff>
      <xdr:row>28</xdr:row>
      <xdr:rowOff>95250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801DBCA0-8245-5C05-0C90-9A04BA342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44000" y="1143000"/>
          <a:ext cx="7620000" cy="428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13</xdr:row>
      <xdr:rowOff>9525</xdr:rowOff>
    </xdr:from>
    <xdr:to>
      <xdr:col>9</xdr:col>
      <xdr:colOff>324585</xdr:colOff>
      <xdr:row>38</xdr:row>
      <xdr:rowOff>95927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4C2AA5-1404-0846-31AA-1898B3E06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486025"/>
          <a:ext cx="5268060" cy="484890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21</xdr:col>
      <xdr:colOff>515188</xdr:colOff>
      <xdr:row>37</xdr:row>
      <xdr:rowOff>105481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62F6DF1-4F04-05A8-CED0-DA40B2A11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2095500"/>
          <a:ext cx="6001588" cy="50584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122464</xdr:rowOff>
    </xdr:from>
    <xdr:to>
      <xdr:col>21</xdr:col>
      <xdr:colOff>204108</xdr:colOff>
      <xdr:row>37</xdr:row>
      <xdr:rowOff>54429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ADE43C-E4B2-ACA8-DDA3-0CCAF7382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53" t="18261" r="7373" b="12350"/>
        <a:stretch/>
      </xdr:blipFill>
      <xdr:spPr>
        <a:xfrm>
          <a:off x="285750" y="122464"/>
          <a:ext cx="12777108" cy="6980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1</xdr:row>
      <xdr:rowOff>104775</xdr:rowOff>
    </xdr:from>
    <xdr:to>
      <xdr:col>28</xdr:col>
      <xdr:colOff>220611</xdr:colOff>
      <xdr:row>31</xdr:row>
      <xdr:rowOff>124625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EEA5D6-7E33-5BC7-4CC7-C0110523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95275"/>
          <a:ext cx="11002911" cy="5734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8746F5F-3724-4620-97E5-5A99996CBF1D}" name="Table1" displayName="Table1" ref="A1:C50" totalsRowShown="0">
  <tableColumns count="3">
    <tableColumn id="1" xr3:uid="{633D1B25-B30B-4A21-B5EE-FC5A4AE75CE0}" name=" "/>
    <tableColumn id="2" xr3:uid="{99F5F198-1FE4-4DA6-A5A8-FBC7DB27367B}" name="Pensions" dataDxfId="38"/>
    <tableColumn id="3" xr3:uid="{2BDBED4C-F158-471A-9E6D-2F3DE96AF31F}" name="Total social benefits" dataDxfId="37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D8F46E1-25EA-47FE-9820-0B3E4F8B6C3A}" name="Table111" displayName="Table111" ref="A1:C10" totalsRowShown="0">
  <tableColumns count="3">
    <tableColumn id="1" xr3:uid="{D2A64801-B48B-4EDC-931D-F088D908050D}" name=" "/>
    <tableColumn id="2" xr3:uid="{28A26D64-43A2-4AD9-B578-EF4F1DFFBD9D}" name="Labour income"/>
    <tableColumn id="3" xr3:uid="{BC366B68-3697-4F99-B3BC-16A2B53E7810}" name="Capital income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9EFDB42-2AFC-48C8-9BB0-5DD365690318}" name="Table112" displayName="Table112" ref="A1:C10" totalsRowShown="0">
  <tableColumns count="3">
    <tableColumn id="1" xr3:uid="{E0A637CA-21D0-4694-9610-80D8C0FFAA97}" name=" "/>
    <tableColumn id="2" xr3:uid="{1AB481C4-8DC8-453F-A656-6996A522E68C}" name="2019" dataDxfId="17"/>
    <tableColumn id="3" xr3:uid="{9A5E3B08-73CA-4068-8B3E-7B9519738462}" name="diff" dataDxfId="16">
      <calculatedColumnFormula>E2-Table112[[#This Row],[2019]]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24C3451-72C7-45A3-AAF2-4848927FCE94}" name="Table113" displayName="Table113" ref="J1:L10" totalsRowShown="0">
  <tableColumns count="3">
    <tableColumn id="1" xr3:uid="{2AEA7CC7-4597-4803-9A9A-E66AF9712765}" name=" "/>
    <tableColumn id="2" xr3:uid="{90A71D84-68C3-4164-B6AC-4CA49C44968D}" name="2019" dataDxfId="15"/>
    <tableColumn id="3" xr3:uid="{47AD0005-8A8E-4022-8030-78E91EE1CBAD}" name="diff" dataDxfId="14">
      <calculatedColumnFormula>N2-Table113[[#This Row],[2019]]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842FC5E-C49D-486D-8474-4FAE4FE643C9}" name="Table114" displayName="Table114" ref="A1:G3" totalsRowShown="0">
  <tableColumns count="7">
    <tableColumn id="1" xr3:uid="{DEACFB5D-1C27-4F59-8787-A09B4832D05C}" name="Column1"/>
    <tableColumn id="2" xr3:uid="{0B332C42-3F37-4D32-9311-469DBB9A2AA9}" name="Pension expenditure"/>
    <tableColumn id="3" xr3:uid="{17C810A2-3F22-4C7C-ABDF-49D3C122BDE1}" name="Old-age dependency ratio"/>
    <tableColumn id="4" xr3:uid="{D2E38569-6A8D-46A3-B92B-B7DE4DAE4C46}" name="Coverage ratio"/>
    <tableColumn id="5" xr3:uid="{85135165-69D3-4D01-9D9C-9CD37BE32028}" name="Benefit ratio"/>
    <tableColumn id="6" xr3:uid="{FAD66828-A917-4F7A-8EE4-7EF1520249A5}" name="Wage share"/>
    <tableColumn id="7" xr3:uid="{FE47CF03-A172-4E4B-B444-1B27BF68FE7D}" name="Labour market factor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8E47274-55C1-486F-A56E-66EA0B478F80}" name="Table11418" displayName="Table11418" ref="A1:G3" totalsRowShown="0">
  <tableColumns count="7">
    <tableColumn id="1" xr3:uid="{C99B240A-C800-4C45-AF18-E19980AF0F03}" name="Column1"/>
    <tableColumn id="2" xr3:uid="{EF252FBE-3E19-4DAA-8F0B-E8017A841099}" name="Pension expenditure"/>
    <tableColumn id="3" xr3:uid="{2145E9AE-9208-462F-A0B0-12A8C3449D6A}" name="Old-age dependency ratio"/>
    <tableColumn id="4" xr3:uid="{A5B9F9F2-6821-467F-8C56-D000C4106286}" name="Coverage ratio"/>
    <tableColumn id="5" xr3:uid="{63E1FD73-8B74-40FF-BACA-CB74F574A7AD}" name="Benefit ratio"/>
    <tableColumn id="6" xr3:uid="{64F5FB5C-D68E-4A4E-B41B-866DCA19D9B4}" name="Wage share"/>
    <tableColumn id="7" xr3:uid="{1F30EFC8-3B3C-4E46-97F7-D35D76EABEC7}" name="Labour market factor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60F4E7C-11DB-4B24-BC3F-148C39DEB62C}" name="Table115" displayName="Table115" ref="A1:H13" totalsRowShown="0">
  <tableColumns count="8">
    <tableColumn id="1" xr3:uid="{CDE95C79-B2D5-4F66-8964-3078111E028A}" name="Column1"/>
    <tableColumn id="2" xr3:uid="{DAEF2E50-4E6D-4EB6-9F26-61A5C9A46B94}" name="BE²"/>
    <tableColumn id="3" xr3:uid="{EB225D7C-A1B7-4E77-844A-5BD3F96D9F9B}" name="DE"/>
    <tableColumn id="4" xr3:uid="{658DC478-E994-4C9B-AAE4-4BEB9C409351}" name="FR"/>
    <tableColumn id="5" xr3:uid="{141C9704-5F25-4042-901C-D9AFBD592395}" name="NL" dataDxfId="13"/>
    <tableColumn id="6" xr3:uid="{19656EC3-606F-4B1F-A868-E21486A3B3C3}" name="EA19" dataDxfId="12"/>
    <tableColumn id="7" xr3:uid="{6B54C8D0-5CF3-4DA2-9647-B68B5E85C8FD}" name="IT" dataDxfId="11"/>
    <tableColumn id="8" xr3:uid="{DC122143-BD73-4798-A1BC-0BA7C143B755}" name="ES" dataDxfId="10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451B4FB-BF0A-46EA-BDC1-32EC3E3B8B26}" name="Table116" displayName="Table116" ref="N1:P20" totalsRowShown="0">
  <tableColumns count="3">
    <tableColumn id="1" xr3:uid="{A30447A6-6193-4597-99E7-10978356A01A}" name="X-Values"/>
    <tableColumn id="2" xr3:uid="{D8FDED12-9857-4B39-B7E1-3074B579D170}" name="Y-Values"/>
    <tableColumn id="3" xr3:uid="{9306ADD0-24BD-4E84-98AB-5A1DF1E0FEE5}" name="Column1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9DD3F9B-A5E5-40D0-A945-FFFBF4144AB1}" name="Table117" displayName="Table117" ref="A1:K14" totalsRowShown="0">
  <tableColumns count="11">
    <tableColumn id="1" xr3:uid="{66395762-9710-49C4-9692-2EC45C3F6538}" name="Column1" dataDxfId="9"/>
    <tableColumn id="2" xr3:uid="{1B93BD46-CE96-4833-BB2F-A8BB5FDAB01A}" name="BE" dataDxfId="8"/>
    <tableColumn id="11" xr3:uid="{82D2A3DC-5F79-46F0-8FE7-F6E8A0C974FA}" name="FR" dataDxfId="7"/>
    <tableColumn id="3" xr3:uid="{4B6672ED-752D-430E-BCB8-23F65E542E48}" name="NL" dataDxfId="6"/>
    <tableColumn id="4" xr3:uid="{FDE5142C-C52E-4A23-B057-BB9A79874CFC}" name="DE" dataDxfId="5"/>
    <tableColumn id="6" xr3:uid="{819430C4-44D1-4663-A333-B11482F7F887}" name="EA19" dataDxfId="4"/>
    <tableColumn id="12" xr3:uid="{D6039788-F9EB-410F-A1A8-54CAB5DBBB7E}" name="ES" dataDxfId="3"/>
    <tableColumn id="7" xr3:uid="{F0A9C380-5AFA-4879-AB03-59D959A425DF}" name="IT" dataDxfId="2"/>
    <tableColumn id="8" xr3:uid="{796505C2-EE0D-4BFE-97D4-4560E79B5FE7}" name="EL" dataDxfId="1"/>
    <tableColumn id="9" xr3:uid="{B3790EC4-81D2-4D55-B7C4-8713DFFABF4A}" name="IT2" dataDxfId="0"/>
    <tableColumn id="10" xr3:uid="{8FB7D932-97E2-4774-B36E-37E14E428998}" name="Column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C236CFB-4934-4D59-9604-470D6F5264E5}" name="Table13" displayName="Table13" ref="O1:R7" totalsRowShown="0" headerRowDxfId="36" dataDxfId="35">
  <tableColumns count="4">
    <tableColumn id="1" xr3:uid="{1965820D-A366-4F7F-826B-A2D0DAD57C2C}" name="S2: permanent fiscal effort required to sabilize the debt ratio over an infinite horizon (percentage points of GDP)" dataDxfId="34"/>
    <tableColumn id="2" xr3:uid="{61528241-1BA3-40DA-BC54-7F7CD8557B61}" name="Pension contribution to S1" dataDxfId="33"/>
    <tableColumn id="3" xr3:uid="{F51A8EA3-23D4-47F3-8FBB-BBB9F04FA46C}" name="Public debt ratio in 2022" dataDxfId="32"/>
    <tableColumn id="4" xr3:uid="{738403AA-5EFD-41A5-AFF6-4F9B40D5D0D3}" name="Column1" dataDxfId="31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6CD7DB9-9787-4BDE-9DBE-D55B85B30D47}" name="Table14" displayName="Table14" ref="A1:G10" totalsRowShown="0">
  <tableColumns count="7">
    <tableColumn id="1" xr3:uid="{DDF1DD9F-3385-4511-BCC6-7F1CF8A070AE}" name="Column1"/>
    <tableColumn id="2" xr3:uid="{86D8358E-DC94-4E8B-AD0B-A6D2CE9273A6}" name="Pension expenditure"/>
    <tableColumn id="3" xr3:uid="{951A43A2-3FAA-47FD-91C9-442334F559A5}" name="Old-age dependency ratio"/>
    <tableColumn id="4" xr3:uid="{D82F9356-16C8-4BB6-B9AC-548E5DFBA24E}" name="Coverage ratio"/>
    <tableColumn id="5" xr3:uid="{7960073C-0719-4432-B83B-334F0C93F9BF}" name="Benefit ratio" dataDxfId="30"/>
    <tableColumn id="6" xr3:uid="{F63EF16B-72A4-41D2-AD3A-050C2018D00A}" name="Wage share" dataDxfId="29"/>
    <tableColumn id="7" xr3:uid="{CABC0438-8B8B-4830-A6DF-081F5F7D077C}" name="Labour market factor" dataDxfId="2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272179A-AAD3-47DC-B69C-9502733633B2}" name="Table15" displayName="Table15" ref="M1:S10" totalsRowShown="0">
  <tableColumns count="7">
    <tableColumn id="1" xr3:uid="{DCF68C35-5B24-4F41-8993-B8B0564DBA47}" name="Column1"/>
    <tableColumn id="2" xr3:uid="{5F2C33F5-B442-4733-8E70-C6018A4C9A16}" name="Pension expenditure"/>
    <tableColumn id="3" xr3:uid="{FA0F415A-DB1C-4232-8E5C-E0E994AF99E5}" name="Dependency ratio"/>
    <tableColumn id="4" xr3:uid="{3FFD9836-CBD6-40B4-B6E5-CDB090FBDCBE}" name="Coverage ratio"/>
    <tableColumn id="5" xr3:uid="{8F02EC83-AD1D-4C6D-B795-E090465D0583}" name="Benefit ratio" dataDxfId="27"/>
    <tableColumn id="6" xr3:uid="{012823BD-20A0-48EE-A5B5-11FEDA041EB4}" name="Wage share" dataDxfId="26"/>
    <tableColumn id="7" xr3:uid="{4CFF374D-D437-40AC-B0CB-12B90BFF1951}" name="Labour market effect" dataDxfId="2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ECAF34F-BFB5-404A-9BB1-DCFD08B85412}" name="Table16" displayName="Table16" ref="A1:I11" totalsRowShown="0">
  <tableColumns count="9">
    <tableColumn id="1" xr3:uid="{0BC247DE-7275-4BB3-8E35-20C26AA874C1}" name=" "/>
    <tableColumn id="2" xr3:uid="{BCB121FC-76BA-4188-BB00-BD8A87B1DDCC}" name="Pension expenditure"/>
    <tableColumn id="3" xr3:uid="{B8F847B0-FC77-471C-98F0-3C01827DB5A1}" name="Old-age dependency ratio"/>
    <tableColumn id="4" xr3:uid="{5B359269-FC71-4799-BE69-01F2E5557686}" name="Coverage ratio"/>
    <tableColumn id="5" xr3:uid="{C7028DF2-3EDC-42E6-910D-95C8549947FB}" name="Benefit ratio"/>
    <tableColumn id="6" xr3:uid="{735B2E42-D2F7-41CB-9062-8E8ED7D9A935}" name="Wage share"/>
    <tableColumn id="7" xr3:uid="{1C7AB46C-07CC-41D6-B1C5-47DA0D814C5A}" name="Labour market factor"/>
    <tableColumn id="8" xr3:uid="{2237DBBC-A080-422F-83E6-B927E553EE91}" name="Column1" dataDxfId="24">
      <calculatedColumnFormula>'Grafiek 3'!BU12-'Grafiek 3'!V12</calculatedColumnFormula>
    </tableColumn>
    <tableColumn id="9" xr3:uid="{D7160CE0-9C82-4633-A23E-E26DDE98D27E}" name="Column2" dataDxfId="23">
      <calculatedColumnFormula>'Grafiek 3'!BU12-'Grafiek 3'!V12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7177EAA-E032-4948-AEBD-02D40E2A0D88}" name="Table17" displayName="Table17" ref="A1:E10" totalsRowShown="0">
  <tableColumns count="5">
    <tableColumn id="1" xr3:uid="{DC2EA46F-615A-4444-9874-9C18FF3A3F67}" name=" "/>
    <tableColumn id="2" xr3:uid="{3B6A2ECF-924A-4089-B0E8-755318094F2C}" name="base">
      <calculatedColumnFormula>F2</calculatedColumnFormula>
    </tableColumn>
    <tableColumn id="3" xr3:uid="{62AB774E-1EA5-430F-814F-7195C45BE461}" name="diff" dataDxfId="22">
      <calculatedColumnFormula>(F2-Table17[[#This Row],[2019]])*-1</calculatedColumnFormula>
    </tableColumn>
    <tableColumn id="5" xr3:uid="{6C1EBCBD-A7B9-4B05-902C-BF4CADA6BAB7}" name="Column1" dataDxfId="21"/>
    <tableColumn id="4" xr3:uid="{9F197319-C7FE-4907-ABE3-264C5406E3E5}" name="2019" dataDxfId="20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29B020C-3F1C-40AE-AB6F-5C943C756465}" name="Table18" displayName="Table18" ref="L1:M15" totalsRowShown="0">
  <tableColumns count="2">
    <tableColumn id="1" xr3:uid="{931BFF2E-CF8E-4DE6-8BFE-70F58981EB2D}" name="X-Values" dataDxfId="19"/>
    <tableColumn id="2" xr3:uid="{0114F411-7FF2-4FCF-A913-3B83EFB5A91D}" name="Y-Values" dataDxfId="1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4636066-4771-41C5-92B9-CD867C6A3A16}" name="Table19" displayName="Table19" ref="A1:D11" totalsRowShown="0">
  <tableColumns count="4">
    <tableColumn id="1" xr3:uid="{4525B549-82A4-4185-A247-C38F3167C816}" name="Column1"/>
    <tableColumn id="2" xr3:uid="{BB77EF32-7B1A-47D7-AFFB-DB80B6FEAB82}" name="Benefit ratio = average pension / average compensation of workers (RHS)"/>
    <tableColumn id="3" xr3:uid="{821EFDE8-0836-42C0-B755-D6D22286C607}" name="Average pension (in € per month)"/>
    <tableColumn id="4" xr3:uid="{0BEF8B15-BD4E-4850-9279-D5A7F04F2FE4}" name="Average compensation of workers¹ (in € per month)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87601CB-A60C-4FD2-AAD8-8A815241770D}" name="Table110" displayName="Table110" ref="L1:O11" totalsRowShown="0">
  <tableColumns count="4">
    <tableColumn id="1" xr3:uid="{6384DA95-223D-43BF-B01F-11D07E247993}" name=" "/>
    <tableColumn id="2" xr3:uid="{3BDD14D4-EC5D-4FCA-BABC-36B599B1F4A6}" name="Column1"/>
    <tableColumn id="3" xr3:uid="{33C3C439-5968-4AEB-87A7-7CFE13ABFBF7}" name="Column2"/>
    <tableColumn id="4" xr3:uid="{09AB7EF9-718F-4789-8FFD-80A61932E746}" name="Column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table" Target="../tables/table15.x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04A7D-6197-4198-B923-75CCE14CBB6B}">
  <dimension ref="A1:O72"/>
  <sheetViews>
    <sheetView workbookViewId="0">
      <selection activeCell="L31" sqref="L31"/>
    </sheetView>
  </sheetViews>
  <sheetFormatPr defaultRowHeight="15" x14ac:dyDescent="0.25"/>
  <sheetData>
    <row r="1" spans="1:15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J1" s="4" t="s">
        <v>165</v>
      </c>
      <c r="K1" s="4">
        <v>12102023</v>
      </c>
    </row>
    <row r="2" spans="1:15" x14ac:dyDescent="0.25">
      <c r="A2" t="s">
        <v>7</v>
      </c>
      <c r="B2" s="2">
        <v>28.1</v>
      </c>
      <c r="C2" s="2">
        <v>26</v>
      </c>
      <c r="D2" s="2">
        <v>27.1</v>
      </c>
      <c r="E2" s="2">
        <v>21.9</v>
      </c>
      <c r="F2" s="2">
        <v>26.5</v>
      </c>
      <c r="G2" s="2">
        <v>26.7</v>
      </c>
      <c r="H2" s="2">
        <v>29.1</v>
      </c>
    </row>
    <row r="3" spans="1:15" x14ac:dyDescent="0.25">
      <c r="A3" t="s">
        <v>8</v>
      </c>
      <c r="B3" s="2">
        <v>28.3</v>
      </c>
      <c r="C3" s="2">
        <v>26.8</v>
      </c>
      <c r="D3" s="2">
        <v>27.3</v>
      </c>
      <c r="E3" s="2">
        <v>22</v>
      </c>
      <c r="F3" s="2">
        <v>26.9</v>
      </c>
      <c r="G3" s="2">
        <v>27</v>
      </c>
      <c r="H3" s="2">
        <v>29.7</v>
      </c>
    </row>
    <row r="4" spans="1:15" x14ac:dyDescent="0.25">
      <c r="A4" t="s">
        <v>9</v>
      </c>
      <c r="B4" s="2">
        <v>28.4</v>
      </c>
      <c r="C4" s="2">
        <v>27.5</v>
      </c>
      <c r="D4" s="2">
        <v>27.5</v>
      </c>
      <c r="E4" s="2">
        <v>22.1</v>
      </c>
      <c r="F4" s="2">
        <v>27.3</v>
      </c>
      <c r="G4" s="2">
        <v>27.2</v>
      </c>
      <c r="H4" s="2">
        <v>30.2</v>
      </c>
    </row>
    <row r="5" spans="1:15" x14ac:dyDescent="0.25">
      <c r="A5" t="s">
        <v>10</v>
      </c>
      <c r="B5" s="2">
        <v>28.5</v>
      </c>
      <c r="C5" s="2">
        <v>28.3</v>
      </c>
      <c r="D5" s="2">
        <v>27.6</v>
      </c>
      <c r="E5" s="2">
        <v>22.2</v>
      </c>
      <c r="F5" s="2">
        <v>27.6</v>
      </c>
      <c r="G5" s="2">
        <v>27</v>
      </c>
      <c r="H5" s="2">
        <v>30.7</v>
      </c>
    </row>
    <row r="6" spans="1:15" x14ac:dyDescent="0.25">
      <c r="A6" t="s">
        <v>11</v>
      </c>
      <c r="B6" s="2">
        <v>28.7</v>
      </c>
      <c r="C6" s="2">
        <v>29.3</v>
      </c>
      <c r="D6" s="2">
        <v>27.7</v>
      </c>
      <c r="E6" s="2">
        <v>22.5</v>
      </c>
      <c r="F6" s="2">
        <v>28</v>
      </c>
      <c r="G6" s="2">
        <v>26.6</v>
      </c>
      <c r="H6" s="2">
        <v>31.1</v>
      </c>
    </row>
    <row r="7" spans="1:15" x14ac:dyDescent="0.25">
      <c r="A7" t="s">
        <v>12</v>
      </c>
      <c r="B7" s="2">
        <v>28.9</v>
      </c>
      <c r="C7" s="2">
        <v>30.5</v>
      </c>
      <c r="D7" s="2">
        <v>27.9</v>
      </c>
      <c r="E7" s="2">
        <v>22.8</v>
      </c>
      <c r="F7" s="2">
        <v>28.4</v>
      </c>
      <c r="G7" s="2">
        <v>26</v>
      </c>
      <c r="H7" s="2">
        <v>31.8</v>
      </c>
    </row>
    <row r="8" spans="1:15" x14ac:dyDescent="0.25">
      <c r="A8" t="s">
        <v>13</v>
      </c>
      <c r="B8" s="2">
        <v>28.8</v>
      </c>
      <c r="C8" s="2">
        <v>31.7</v>
      </c>
      <c r="D8" s="2">
        <v>28</v>
      </c>
      <c r="E8" s="2">
        <v>23.2</v>
      </c>
      <c r="F8" s="2">
        <v>28.9</v>
      </c>
      <c r="G8" s="2">
        <v>26.2</v>
      </c>
      <c r="H8" s="2">
        <v>32.5</v>
      </c>
      <c r="N8" s="4" t="s">
        <v>14</v>
      </c>
      <c r="O8" s="4"/>
    </row>
    <row r="9" spans="1:15" x14ac:dyDescent="0.25">
      <c r="A9" t="s">
        <v>15</v>
      </c>
      <c r="B9" s="2">
        <v>28.6</v>
      </c>
      <c r="C9" s="2">
        <v>32.700000000000003</v>
      </c>
      <c r="D9" s="2">
        <v>27.8</v>
      </c>
      <c r="E9" s="2">
        <v>23.6</v>
      </c>
      <c r="F9" s="2">
        <v>29.3</v>
      </c>
      <c r="G9" s="2">
        <v>25.9</v>
      </c>
      <c r="H9" s="2">
        <v>33</v>
      </c>
    </row>
    <row r="10" spans="1:15" x14ac:dyDescent="0.25">
      <c r="A10" t="s">
        <v>16</v>
      </c>
      <c r="B10" s="2">
        <v>28.5</v>
      </c>
      <c r="C10" s="2">
        <v>33.200000000000003</v>
      </c>
      <c r="D10" s="2">
        <v>27.9</v>
      </c>
      <c r="E10" s="2">
        <v>24</v>
      </c>
      <c r="F10" s="2">
        <v>29.4</v>
      </c>
      <c r="G10" s="2">
        <v>25.7</v>
      </c>
      <c r="H10" s="2">
        <v>33.299999999999997</v>
      </c>
    </row>
    <row r="11" spans="1:15" x14ac:dyDescent="0.25">
      <c r="A11" t="s">
        <v>17</v>
      </c>
      <c r="B11" s="2">
        <v>28.5</v>
      </c>
      <c r="C11" s="2">
        <v>33.700000000000003</v>
      </c>
      <c r="D11" s="2">
        <v>28.1</v>
      </c>
      <c r="E11" s="2">
        <v>24.5</v>
      </c>
      <c r="F11" s="2">
        <v>29.7</v>
      </c>
      <c r="G11" s="2">
        <v>26</v>
      </c>
      <c r="H11" s="2">
        <v>33.5</v>
      </c>
    </row>
    <row r="12" spans="1:15" x14ac:dyDescent="0.25">
      <c r="A12" t="s">
        <v>18</v>
      </c>
      <c r="B12" s="2">
        <v>28.6</v>
      </c>
      <c r="C12" s="2">
        <v>34.1</v>
      </c>
      <c r="D12" s="2">
        <v>28.3</v>
      </c>
      <c r="E12" s="2">
        <v>25.1</v>
      </c>
      <c r="F12" s="2">
        <v>30.1</v>
      </c>
      <c r="G12" s="2">
        <v>26.5</v>
      </c>
      <c r="H12" s="2">
        <v>33.700000000000003</v>
      </c>
    </row>
    <row r="13" spans="1:15" x14ac:dyDescent="0.25">
      <c r="A13" t="s">
        <v>19</v>
      </c>
      <c r="B13" s="2">
        <v>28.5</v>
      </c>
      <c r="C13" s="2">
        <v>34</v>
      </c>
      <c r="D13" s="2">
        <v>28.6</v>
      </c>
      <c r="E13" s="2">
        <v>25.6</v>
      </c>
      <c r="F13" s="2">
        <v>30.3</v>
      </c>
      <c r="G13" s="2">
        <v>27.1</v>
      </c>
      <c r="H13" s="2">
        <v>33.9</v>
      </c>
    </row>
    <row r="14" spans="1:15" x14ac:dyDescent="0.25">
      <c r="A14" t="s">
        <v>20</v>
      </c>
      <c r="B14" s="2">
        <v>29</v>
      </c>
      <c r="C14" s="2">
        <v>33.9</v>
      </c>
      <c r="D14" s="2">
        <v>29.4</v>
      </c>
      <c r="E14" s="2">
        <v>26.8</v>
      </c>
      <c r="F14" s="2">
        <v>30.8</v>
      </c>
      <c r="G14" s="2">
        <v>27.6</v>
      </c>
      <c r="H14" s="2">
        <v>34.5</v>
      </c>
    </row>
    <row r="15" spans="1:15" x14ac:dyDescent="0.25">
      <c r="A15" t="s">
        <v>21</v>
      </c>
      <c r="B15" s="2">
        <v>29.5</v>
      </c>
      <c r="C15" s="2">
        <v>34.1</v>
      </c>
      <c r="D15" s="2">
        <v>30.4</v>
      </c>
      <c r="E15" s="2">
        <v>28</v>
      </c>
      <c r="F15" s="2">
        <v>31.4</v>
      </c>
      <c r="G15" s="2">
        <v>28.3</v>
      </c>
      <c r="H15" s="2">
        <v>35.200000000000003</v>
      </c>
    </row>
    <row r="16" spans="1:15" x14ac:dyDescent="0.25">
      <c r="A16" t="s">
        <v>22</v>
      </c>
      <c r="B16" s="2">
        <v>30</v>
      </c>
      <c r="C16" s="2">
        <v>34.200000000000003</v>
      </c>
      <c r="D16" s="2">
        <v>31.3</v>
      </c>
      <c r="E16" s="2">
        <v>29</v>
      </c>
      <c r="F16" s="2">
        <v>32.1</v>
      </c>
      <c r="G16" s="2">
        <v>29.2</v>
      </c>
      <c r="H16" s="2">
        <v>35.700000000000003</v>
      </c>
    </row>
    <row r="17" spans="1:10" x14ac:dyDescent="0.25">
      <c r="A17" t="s">
        <v>23</v>
      </c>
      <c r="B17" s="2">
        <v>30.5</v>
      </c>
      <c r="C17" s="2">
        <v>34.6</v>
      </c>
      <c r="D17" s="2">
        <v>32.299999999999997</v>
      </c>
      <c r="E17" s="2">
        <v>29.9</v>
      </c>
      <c r="F17" s="2">
        <v>32.799999999999997</v>
      </c>
      <c r="G17" s="2">
        <v>30</v>
      </c>
      <c r="H17" s="2">
        <v>36.4</v>
      </c>
    </row>
    <row r="18" spans="1:10" x14ac:dyDescent="0.25">
      <c r="A18" t="s">
        <v>24</v>
      </c>
      <c r="B18" s="2">
        <v>30.8</v>
      </c>
      <c r="C18" s="2">
        <v>34.700000000000003</v>
      </c>
      <c r="D18" s="2">
        <v>33.299999999999997</v>
      </c>
      <c r="E18" s="2">
        <v>30.6</v>
      </c>
      <c r="F18" s="2">
        <v>33.299999999999997</v>
      </c>
      <c r="G18" s="2">
        <v>30.5</v>
      </c>
      <c r="H18" s="2">
        <v>37</v>
      </c>
    </row>
    <row r="19" spans="1:10" x14ac:dyDescent="0.25">
      <c r="A19" t="s">
        <v>25</v>
      </c>
      <c r="B19" s="2">
        <v>31.3</v>
      </c>
      <c r="C19" s="2">
        <v>35.200000000000003</v>
      </c>
      <c r="D19" s="2">
        <v>34.299999999999997</v>
      </c>
      <c r="E19" s="2">
        <v>31.3</v>
      </c>
      <c r="F19" s="2">
        <v>34</v>
      </c>
      <c r="G19" s="2">
        <v>31</v>
      </c>
      <c r="H19" s="2">
        <v>37.6</v>
      </c>
    </row>
    <row r="20" spans="1:10" x14ac:dyDescent="0.25">
      <c r="A20" t="s">
        <v>26</v>
      </c>
      <c r="B20" s="2">
        <v>31.8</v>
      </c>
      <c r="C20" s="2">
        <v>35.5</v>
      </c>
      <c r="D20" s="2">
        <v>35.1</v>
      </c>
      <c r="E20" s="2">
        <v>32</v>
      </c>
      <c r="F20" s="2">
        <v>34.5</v>
      </c>
      <c r="G20" s="2">
        <v>31.5</v>
      </c>
      <c r="H20" s="2">
        <v>38</v>
      </c>
      <c r="J20" t="s">
        <v>27</v>
      </c>
    </row>
    <row r="21" spans="1:10" x14ac:dyDescent="0.25">
      <c r="A21" t="s">
        <v>28</v>
      </c>
      <c r="B21" s="2">
        <v>32.50664722975263</v>
      </c>
      <c r="C21" s="2">
        <v>36.14522099196062</v>
      </c>
      <c r="D21" s="2">
        <v>36.465499428009537</v>
      </c>
      <c r="E21" s="2">
        <v>32.861463403162446</v>
      </c>
      <c r="F21" s="2">
        <v>35.332319183999459</v>
      </c>
      <c r="G21" s="2">
        <v>32.07686171310948</v>
      </c>
      <c r="H21" s="2">
        <v>38.882759452494597</v>
      </c>
      <c r="J21" t="s">
        <v>29</v>
      </c>
    </row>
    <row r="22" spans="1:10" x14ac:dyDescent="0.25">
      <c r="A22" t="s">
        <v>30</v>
      </c>
      <c r="B22" s="2">
        <v>33.070298743129179</v>
      </c>
      <c r="C22" s="2">
        <v>36.665140811041589</v>
      </c>
      <c r="D22" s="2">
        <v>37.232746639551124</v>
      </c>
      <c r="E22" s="2">
        <v>33.473500950116552</v>
      </c>
      <c r="F22" s="2">
        <v>35.916772217369974</v>
      </c>
      <c r="G22" s="2">
        <v>32.518627210623031</v>
      </c>
      <c r="H22" s="2">
        <v>39.453633670604376</v>
      </c>
    </row>
    <row r="23" spans="1:10" x14ac:dyDescent="0.25">
      <c r="A23" t="s">
        <v>31</v>
      </c>
      <c r="B23" s="2">
        <v>33.665872760095326</v>
      </c>
      <c r="C23" s="2">
        <v>37.223550572439521</v>
      </c>
      <c r="D23" s="2">
        <v>37.952803608959044</v>
      </c>
      <c r="E23" s="2">
        <v>34.144380299839383</v>
      </c>
      <c r="F23" s="2">
        <v>36.528199567003483</v>
      </c>
      <c r="G23" s="2">
        <v>33.030193845707871</v>
      </c>
      <c r="H23" s="2">
        <v>40.029132615758023</v>
      </c>
    </row>
    <row r="24" spans="1:10" x14ac:dyDescent="0.25">
      <c r="A24" t="s">
        <v>32</v>
      </c>
      <c r="B24" s="2">
        <v>34.314136501215422</v>
      </c>
      <c r="C24" s="2">
        <v>37.868122817557655</v>
      </c>
      <c r="D24" s="2">
        <v>38.685585191747933</v>
      </c>
      <c r="E24" s="2">
        <v>34.872024985301849</v>
      </c>
      <c r="F24" s="2">
        <v>37.198848195516518</v>
      </c>
      <c r="G24" s="2">
        <v>33.665495057925945</v>
      </c>
      <c r="H24" s="2">
        <v>40.640533052976849</v>
      </c>
    </row>
    <row r="25" spans="1:10" x14ac:dyDescent="0.25">
      <c r="A25" t="s">
        <v>33</v>
      </c>
      <c r="B25" s="2">
        <v>35.018270292982237</v>
      </c>
      <c r="C25" s="2">
        <v>38.582031973591931</v>
      </c>
      <c r="D25" s="2">
        <v>39.426511440424036</v>
      </c>
      <c r="E25" s="2">
        <v>35.646351048168817</v>
      </c>
      <c r="F25" s="2">
        <v>37.916385078980035</v>
      </c>
      <c r="G25" s="2">
        <v>34.413310736165521</v>
      </c>
      <c r="H25" s="2">
        <v>41.269094453420607</v>
      </c>
    </row>
    <row r="26" spans="1:10" x14ac:dyDescent="0.25">
      <c r="A26" t="s">
        <v>34</v>
      </c>
      <c r="B26" s="2">
        <v>35.777663363258796</v>
      </c>
      <c r="C26" s="2">
        <v>39.412911662107305</v>
      </c>
      <c r="D26" s="2">
        <v>40.186949178744399</v>
      </c>
      <c r="E26" s="2">
        <v>36.491684456959817</v>
      </c>
      <c r="F26" s="2">
        <v>38.695541566411876</v>
      </c>
      <c r="G26" s="2">
        <v>35.217224340964044</v>
      </c>
      <c r="H26" s="2">
        <v>41.950763328230188</v>
      </c>
    </row>
    <row r="27" spans="1:10" x14ac:dyDescent="0.25">
      <c r="A27" t="s">
        <v>35</v>
      </c>
      <c r="B27" s="2">
        <v>36.556862569436696</v>
      </c>
      <c r="C27" s="2">
        <v>40.377218257558802</v>
      </c>
      <c r="D27" s="2">
        <v>40.963577614155604</v>
      </c>
      <c r="E27" s="2">
        <v>37.396702366699387</v>
      </c>
      <c r="F27" s="2">
        <v>39.546229944609848</v>
      </c>
      <c r="G27" s="2">
        <v>36.082008462461182</v>
      </c>
      <c r="H27" s="2">
        <v>42.723800432218752</v>
      </c>
    </row>
    <row r="28" spans="1:10" x14ac:dyDescent="0.25">
      <c r="A28" t="s">
        <v>36</v>
      </c>
      <c r="B28" s="2">
        <v>37.331451883442888</v>
      </c>
      <c r="C28" s="2">
        <v>41.447077717436009</v>
      </c>
      <c r="D28" s="2">
        <v>41.723506320136025</v>
      </c>
      <c r="E28" s="2">
        <v>38.348140545352486</v>
      </c>
      <c r="F28" s="2">
        <v>40.441509191031329</v>
      </c>
      <c r="G28" s="2">
        <v>36.955890738846833</v>
      </c>
      <c r="H28" s="2">
        <v>43.578786073088736</v>
      </c>
    </row>
    <row r="29" spans="1:10" x14ac:dyDescent="0.25">
      <c r="A29" t="s">
        <v>37</v>
      </c>
      <c r="B29" s="2">
        <v>38.105121700661748</v>
      </c>
      <c r="C29" s="2">
        <v>42.592464297373837</v>
      </c>
      <c r="D29" s="2">
        <v>42.461551445252354</v>
      </c>
      <c r="E29" s="2">
        <v>39.339491746937618</v>
      </c>
      <c r="F29" s="2">
        <v>41.365157709335406</v>
      </c>
      <c r="G29" s="2">
        <v>37.833910812158706</v>
      </c>
      <c r="H29" s="2">
        <v>44.510416752928371</v>
      </c>
    </row>
    <row r="30" spans="1:10" x14ac:dyDescent="0.25">
      <c r="A30" t="s">
        <v>38</v>
      </c>
      <c r="B30" s="2">
        <v>38.891797249022837</v>
      </c>
      <c r="C30" s="2">
        <v>43.811662075852553</v>
      </c>
      <c r="D30" s="2">
        <v>43.232505213108183</v>
      </c>
      <c r="E30" s="2">
        <v>40.347979227923553</v>
      </c>
      <c r="F30" s="2">
        <v>42.333867968908208</v>
      </c>
      <c r="G30" s="2">
        <v>38.768802635654851</v>
      </c>
      <c r="H30" s="2">
        <v>45.530558835749858</v>
      </c>
    </row>
    <row r="31" spans="1:10" x14ac:dyDescent="0.25">
      <c r="A31" t="s">
        <v>39</v>
      </c>
      <c r="B31" s="2">
        <v>39.722116146427176</v>
      </c>
      <c r="C31" s="2">
        <v>45.11445274784608</v>
      </c>
      <c r="D31" s="2">
        <v>44.05568435468161</v>
      </c>
      <c r="E31" s="2">
        <v>41.379012705593894</v>
      </c>
      <c r="F31" s="2">
        <v>43.383006101024101</v>
      </c>
      <c r="G31" s="2">
        <v>39.822195634688256</v>
      </c>
      <c r="H31" s="2">
        <v>46.732781921893327</v>
      </c>
    </row>
    <row r="32" spans="1:10" x14ac:dyDescent="0.25">
      <c r="A32" t="s">
        <v>40</v>
      </c>
      <c r="B32" s="2">
        <v>40.524223437117087</v>
      </c>
      <c r="C32" s="2">
        <v>46.403813501942686</v>
      </c>
      <c r="D32" s="2">
        <v>44.857971595673909</v>
      </c>
      <c r="E32" s="2">
        <v>42.379965928314206</v>
      </c>
      <c r="F32" s="2">
        <v>44.449245984323973</v>
      </c>
      <c r="G32" s="2">
        <v>40.944303004724233</v>
      </c>
      <c r="H32" s="2">
        <v>48.042118035865997</v>
      </c>
    </row>
    <row r="33" spans="1:8" x14ac:dyDescent="0.25">
      <c r="A33" t="s">
        <v>41</v>
      </c>
      <c r="B33" s="2">
        <v>41.240195789215541</v>
      </c>
      <c r="C33" s="2">
        <v>47.6574346381841</v>
      </c>
      <c r="D33" s="2">
        <v>45.623323335223567</v>
      </c>
      <c r="E33" s="2">
        <v>43.308409454224403</v>
      </c>
      <c r="F33" s="2">
        <v>45.487922355474183</v>
      </c>
      <c r="G33" s="2">
        <v>42.057150925535893</v>
      </c>
      <c r="H33" s="2">
        <v>49.348076044133151</v>
      </c>
    </row>
    <row r="34" spans="1:8" x14ac:dyDescent="0.25">
      <c r="A34" t="s">
        <v>42</v>
      </c>
      <c r="B34" s="2">
        <v>41.886692339024343</v>
      </c>
      <c r="C34" s="2">
        <v>48.86349409824922</v>
      </c>
      <c r="D34" s="2">
        <v>46.3396463454634</v>
      </c>
      <c r="E34" s="2">
        <v>44.193268161067088</v>
      </c>
      <c r="F34" s="2">
        <v>46.512845592955685</v>
      </c>
      <c r="G34" s="2">
        <v>43.229353331252057</v>
      </c>
      <c r="H34" s="2">
        <v>50.663607460437902</v>
      </c>
    </row>
    <row r="35" spans="1:8" x14ac:dyDescent="0.25">
      <c r="A35" t="s">
        <v>43</v>
      </c>
      <c r="B35" s="2">
        <v>42.492343951921271</v>
      </c>
      <c r="C35" s="2">
        <v>49.96659133837678</v>
      </c>
      <c r="D35" s="2">
        <v>47.0165250273118</v>
      </c>
      <c r="E35" s="2">
        <v>45.076505223797234</v>
      </c>
      <c r="F35" s="2">
        <v>47.514315447008734</v>
      </c>
      <c r="G35" s="2">
        <v>44.452854953395224</v>
      </c>
      <c r="H35" s="2">
        <v>51.982546015009646</v>
      </c>
    </row>
    <row r="36" spans="1:8" x14ac:dyDescent="0.25">
      <c r="A36" t="s">
        <v>44</v>
      </c>
      <c r="B36" s="2">
        <v>43.089332583120715</v>
      </c>
      <c r="C36" s="2">
        <v>50.918633538242844</v>
      </c>
      <c r="D36" s="2">
        <v>47.704805412542399</v>
      </c>
      <c r="E36" s="2">
        <v>46.022505116132983</v>
      </c>
      <c r="F36" s="2">
        <v>48.490203008237565</v>
      </c>
      <c r="G36" s="2">
        <v>45.681847178922609</v>
      </c>
      <c r="H36" s="2">
        <v>53.33514086742489</v>
      </c>
    </row>
    <row r="37" spans="1:8" x14ac:dyDescent="0.25">
      <c r="A37" t="s">
        <v>45</v>
      </c>
      <c r="B37" s="2">
        <v>43.696176223728308</v>
      </c>
      <c r="C37" s="2">
        <v>51.633844629833405</v>
      </c>
      <c r="D37" s="2">
        <v>48.417168244624278</v>
      </c>
      <c r="E37" s="2">
        <v>46.977136739639569</v>
      </c>
      <c r="F37" s="2">
        <v>49.411300289558987</v>
      </c>
      <c r="G37" s="2">
        <v>46.928641428411595</v>
      </c>
      <c r="H37" s="2">
        <v>54.668656028378727</v>
      </c>
    </row>
    <row r="38" spans="1:8" x14ac:dyDescent="0.25">
      <c r="A38" t="s">
        <v>46</v>
      </c>
      <c r="B38" s="2">
        <v>44.296106276270436</v>
      </c>
      <c r="C38" s="2">
        <v>52.136412606703701</v>
      </c>
      <c r="D38" s="2">
        <v>49.185096177410486</v>
      </c>
      <c r="E38" s="2">
        <v>47.803539693880225</v>
      </c>
      <c r="F38" s="2">
        <v>50.286499956192387</v>
      </c>
      <c r="G38" s="2">
        <v>48.214256266000902</v>
      </c>
      <c r="H38" s="2">
        <v>55.990420355593585</v>
      </c>
    </row>
    <row r="39" spans="1:8" x14ac:dyDescent="0.25">
      <c r="A39" t="s">
        <v>47</v>
      </c>
      <c r="B39" s="2">
        <v>44.843792231185098</v>
      </c>
      <c r="C39" s="2">
        <v>52.40957283466836</v>
      </c>
      <c r="D39" s="2">
        <v>49.992705047630189</v>
      </c>
      <c r="E39" s="2">
        <v>48.458883055292027</v>
      </c>
      <c r="F39" s="2">
        <v>51.115984285090789</v>
      </c>
      <c r="G39" s="2">
        <v>49.562884681325947</v>
      </c>
      <c r="H39" s="2">
        <v>57.33988165091769</v>
      </c>
    </row>
    <row r="40" spans="1:8" x14ac:dyDescent="0.25">
      <c r="A40" t="s">
        <v>48</v>
      </c>
      <c r="B40" s="2">
        <v>45.31200405105735</v>
      </c>
      <c r="C40" s="2">
        <v>52.418436131441581</v>
      </c>
      <c r="D40" s="2">
        <v>50.76036928692865</v>
      </c>
      <c r="E40" s="2">
        <v>48.901711160970798</v>
      </c>
      <c r="F40" s="2">
        <v>51.863813254233072</v>
      </c>
      <c r="G40" s="2">
        <v>50.97032930828852</v>
      </c>
      <c r="H40" s="2">
        <v>58.685839091521316</v>
      </c>
    </row>
    <row r="41" spans="1:8" x14ac:dyDescent="0.25">
      <c r="A41" t="s">
        <v>49</v>
      </c>
      <c r="B41" s="2">
        <v>45.70287735965114</v>
      </c>
      <c r="C41" s="2">
        <v>52.312514021180689</v>
      </c>
      <c r="D41" s="2">
        <v>51.357339719386651</v>
      </c>
      <c r="E41" s="2">
        <v>49.157896633192472</v>
      </c>
      <c r="F41" s="2">
        <v>52.554207637316217</v>
      </c>
      <c r="G41" s="2">
        <v>52.455935153949937</v>
      </c>
      <c r="H41" s="2">
        <v>60.054824538898984</v>
      </c>
    </row>
    <row r="42" spans="1:8" x14ac:dyDescent="0.25">
      <c r="A42" t="s">
        <v>50</v>
      </c>
      <c r="B42" s="2">
        <v>46.025853419009984</v>
      </c>
      <c r="C42" s="2">
        <v>52.194707224450063</v>
      </c>
      <c r="D42" s="2">
        <v>51.745118739173392</v>
      </c>
      <c r="E42" s="2">
        <v>49.281793097474136</v>
      </c>
      <c r="F42" s="2">
        <v>53.194835404465366</v>
      </c>
      <c r="G42" s="2">
        <v>54.007638762862506</v>
      </c>
      <c r="H42" s="2">
        <v>61.363245141210655</v>
      </c>
    </row>
    <row r="43" spans="1:8" x14ac:dyDescent="0.25">
      <c r="A43" t="s">
        <v>51</v>
      </c>
      <c r="B43" s="2">
        <v>46.322305716953885</v>
      </c>
      <c r="C43" s="2">
        <v>52.102823886775141</v>
      </c>
      <c r="D43" s="2">
        <v>51.998025478681583</v>
      </c>
      <c r="E43" s="2">
        <v>49.311319705358905</v>
      </c>
      <c r="F43" s="2">
        <v>53.782356109357323</v>
      </c>
      <c r="G43" s="2">
        <v>55.584014166457948</v>
      </c>
      <c r="H43" s="2">
        <v>62.496464137441556</v>
      </c>
    </row>
    <row r="44" spans="1:8" x14ac:dyDescent="0.25">
      <c r="A44" t="s">
        <v>52</v>
      </c>
      <c r="B44" s="2">
        <v>46.643020982465863</v>
      </c>
      <c r="C44" s="2">
        <v>52.070349090983747</v>
      </c>
      <c r="D44" s="2">
        <v>52.230061217247084</v>
      </c>
      <c r="E44" s="2">
        <v>49.300931418798292</v>
      </c>
      <c r="F44" s="2">
        <v>54.341928316680743</v>
      </c>
      <c r="G44" s="2">
        <v>57.14209204040305</v>
      </c>
      <c r="H44" s="2">
        <v>63.452766411217041</v>
      </c>
    </row>
    <row r="45" spans="1:8" x14ac:dyDescent="0.25">
      <c r="A45" t="s">
        <v>53</v>
      </c>
      <c r="B45" s="2">
        <v>46.983212173216046</v>
      </c>
      <c r="C45" s="2">
        <v>52.070591746360407</v>
      </c>
      <c r="D45" s="2">
        <v>52.478206971700217</v>
      </c>
      <c r="E45" s="2">
        <v>49.281565819576457</v>
      </c>
      <c r="F45" s="2">
        <v>54.86958266642754</v>
      </c>
      <c r="G45" s="2">
        <v>58.634013568171618</v>
      </c>
      <c r="H45" s="2">
        <v>64.260645708106424</v>
      </c>
    </row>
    <row r="46" spans="1:8" x14ac:dyDescent="0.25">
      <c r="A46" t="s">
        <v>54</v>
      </c>
      <c r="B46" s="2">
        <v>47.342521259543993</v>
      </c>
      <c r="C46" s="2">
        <v>52.09492160773295</v>
      </c>
      <c r="D46" s="2">
        <v>52.739123347226005</v>
      </c>
      <c r="E46" s="2">
        <v>49.267443658395102</v>
      </c>
      <c r="F46" s="2">
        <v>55.358745967231279</v>
      </c>
      <c r="G46" s="2">
        <v>60.004168065813623</v>
      </c>
      <c r="H46" s="2">
        <v>64.904878095348579</v>
      </c>
    </row>
    <row r="47" spans="1:8" x14ac:dyDescent="0.25">
      <c r="A47" t="s">
        <v>55</v>
      </c>
      <c r="B47" s="2">
        <v>47.730513601625873</v>
      </c>
      <c r="C47" s="2">
        <v>52.202469688954778</v>
      </c>
      <c r="D47" s="2">
        <v>53.116976262657722</v>
      </c>
      <c r="E47" s="2">
        <v>49.287797422688143</v>
      </c>
      <c r="F47" s="2">
        <v>55.849097824505833</v>
      </c>
      <c r="G47" s="2">
        <v>61.219788935034614</v>
      </c>
      <c r="H47" s="2">
        <v>65.389873043264231</v>
      </c>
    </row>
    <row r="48" spans="1:8" x14ac:dyDescent="0.25">
      <c r="A48" t="s">
        <v>56</v>
      </c>
      <c r="B48" s="2">
        <v>48.113206448120934</v>
      </c>
      <c r="C48" s="2">
        <v>52.364017027158013</v>
      </c>
      <c r="D48" s="2">
        <v>53.564275264127438</v>
      </c>
      <c r="E48" s="2">
        <v>49.324534435427772</v>
      </c>
      <c r="F48" s="2">
        <v>56.324602806652557</v>
      </c>
      <c r="G48" s="2">
        <v>62.275729105458922</v>
      </c>
      <c r="H48" s="2">
        <v>65.767478884345792</v>
      </c>
    </row>
    <row r="49" spans="1:8" x14ac:dyDescent="0.25">
      <c r="A49" t="s">
        <v>57</v>
      </c>
      <c r="B49" s="2">
        <v>48.451687325990079</v>
      </c>
      <c r="C49" s="2">
        <v>52.517400803528488</v>
      </c>
      <c r="D49" s="2">
        <v>53.974147342114655</v>
      </c>
      <c r="E49" s="2">
        <v>49.309189262119865</v>
      </c>
      <c r="F49" s="2">
        <v>56.742655897476737</v>
      </c>
      <c r="G49" s="2">
        <v>63.143391128806805</v>
      </c>
      <c r="H49" s="2">
        <v>66.079274117968239</v>
      </c>
    </row>
    <row r="50" spans="1:8" x14ac:dyDescent="0.25">
      <c r="A50" t="s">
        <v>58</v>
      </c>
      <c r="B50" s="2">
        <v>48.735019412454392</v>
      </c>
      <c r="C50" s="2">
        <v>52.642117876815163</v>
      </c>
      <c r="D50" s="2">
        <v>54.270947987397079</v>
      </c>
      <c r="E50" s="2">
        <v>49.259363056185656</v>
      </c>
      <c r="F50" s="2">
        <v>57.078254948312548</v>
      </c>
      <c r="G50" s="2">
        <v>63.812298022974431</v>
      </c>
      <c r="H50" s="2">
        <v>66.31142990105883</v>
      </c>
    </row>
    <row r="51" spans="1:8" x14ac:dyDescent="0.25">
      <c r="A51" t="s">
        <v>59</v>
      </c>
      <c r="B51" s="2">
        <v>48.980340856033806</v>
      </c>
      <c r="C51" s="2">
        <v>52.72948654134543</v>
      </c>
      <c r="D51" s="2">
        <v>54.494042973355363</v>
      </c>
      <c r="E51" s="2">
        <v>49.23824798088944</v>
      </c>
      <c r="F51" s="2">
        <v>57.338638610487969</v>
      </c>
      <c r="G51" s="2">
        <v>64.308948729168321</v>
      </c>
      <c r="H51" s="2">
        <v>66.44870253897642</v>
      </c>
    </row>
    <row r="52" spans="1:8" x14ac:dyDescent="0.25">
      <c r="A52" t="s">
        <v>60</v>
      </c>
      <c r="B52" s="2">
        <v>49.21142021878093</v>
      </c>
      <c r="C52" s="2">
        <v>52.823385262162539</v>
      </c>
      <c r="D52" s="2">
        <v>54.755306992227702</v>
      </c>
      <c r="E52" s="2">
        <v>49.274672224886714</v>
      </c>
      <c r="F52" s="2">
        <v>57.569397193722779</v>
      </c>
      <c r="G52" s="2">
        <v>64.672036953115196</v>
      </c>
      <c r="H52" s="2">
        <v>66.522551362451239</v>
      </c>
    </row>
    <row r="53" spans="1:8" x14ac:dyDescent="0.25">
      <c r="A53" t="s">
        <v>61</v>
      </c>
      <c r="B53" s="2">
        <v>49.453173273933984</v>
      </c>
      <c r="C53" s="2">
        <v>52.972579336541891</v>
      </c>
      <c r="D53" s="2">
        <v>55.043730866216322</v>
      </c>
      <c r="E53" s="2">
        <v>49.364019101206516</v>
      </c>
      <c r="F53" s="2">
        <v>57.780301907963235</v>
      </c>
      <c r="G53" s="2">
        <v>64.905833038257796</v>
      </c>
      <c r="H53" s="2">
        <v>66.511341747305281</v>
      </c>
    </row>
    <row r="54" spans="1:8" x14ac:dyDescent="0.25">
      <c r="A54" t="s">
        <v>62</v>
      </c>
      <c r="B54" s="2">
        <v>49.716577061650483</v>
      </c>
      <c r="C54" s="2">
        <v>53.196651413831461</v>
      </c>
      <c r="D54" s="2">
        <v>55.317837842191942</v>
      </c>
      <c r="E54" s="2">
        <v>49.493650711447522</v>
      </c>
      <c r="F54" s="2">
        <v>57.976854878187311</v>
      </c>
      <c r="G54" s="2">
        <v>65.035324003580413</v>
      </c>
      <c r="H54" s="2">
        <v>66.438647422481708</v>
      </c>
    </row>
    <row r="55" spans="1:8" x14ac:dyDescent="0.25">
      <c r="A55" t="s">
        <v>63</v>
      </c>
      <c r="B55" s="2">
        <v>50.003794297836222</v>
      </c>
      <c r="C55" s="2">
        <v>53.488010816696708</v>
      </c>
      <c r="D55" s="2">
        <v>55.567660459478461</v>
      </c>
      <c r="E55" s="2">
        <v>49.641262345039841</v>
      </c>
      <c r="F55" s="2">
        <v>58.180587440320984</v>
      </c>
      <c r="G55" s="2">
        <v>65.092279293272497</v>
      </c>
      <c r="H55" s="2">
        <v>66.390843046749509</v>
      </c>
    </row>
    <row r="56" spans="1:8" x14ac:dyDescent="0.25">
      <c r="A56" t="s">
        <v>64</v>
      </c>
      <c r="B56" s="2">
        <v>50.312949314660116</v>
      </c>
      <c r="C56" s="2">
        <v>53.790726671181979</v>
      </c>
      <c r="D56" s="2">
        <v>55.796915760320296</v>
      </c>
      <c r="E56" s="2">
        <v>49.815563256765145</v>
      </c>
      <c r="F56" s="2">
        <v>58.375744143112421</v>
      </c>
      <c r="G56" s="2">
        <v>65.089616572769074</v>
      </c>
      <c r="H56" s="2">
        <v>66.340583855025528</v>
      </c>
    </row>
    <row r="57" spans="1:8" x14ac:dyDescent="0.25">
      <c r="A57" t="s">
        <v>65</v>
      </c>
      <c r="B57" s="2">
        <v>50.635036069789031</v>
      </c>
      <c r="C57" s="2">
        <v>54.089995771598787</v>
      </c>
      <c r="D57" s="2">
        <v>55.987274918475414</v>
      </c>
      <c r="E57" s="2">
        <v>50.057571234025943</v>
      </c>
      <c r="F57" s="2">
        <v>58.548716657038568</v>
      </c>
      <c r="G57" s="2">
        <v>65.02737149815519</v>
      </c>
      <c r="H57" s="2">
        <v>66.262401918227866</v>
      </c>
    </row>
    <row r="58" spans="1:8" x14ac:dyDescent="0.25">
      <c r="A58" t="s">
        <v>66</v>
      </c>
      <c r="B58" s="2">
        <v>50.965862432879639</v>
      </c>
      <c r="C58" s="2">
        <v>54.297629846065831</v>
      </c>
      <c r="D58" s="2">
        <v>56.1188034024402</v>
      </c>
      <c r="E58" s="2">
        <v>50.346539054819026</v>
      </c>
      <c r="F58" s="2">
        <v>58.676272222553195</v>
      </c>
      <c r="G58" s="2">
        <v>64.913262313618802</v>
      </c>
      <c r="H58" s="2">
        <v>66.164008814805214</v>
      </c>
    </row>
    <row r="59" spans="1:8" x14ac:dyDescent="0.25">
      <c r="A59" t="s">
        <v>67</v>
      </c>
      <c r="B59" s="2">
        <v>51.273639942076677</v>
      </c>
      <c r="C59" s="2">
        <v>54.355497594731418</v>
      </c>
      <c r="D59" s="2">
        <v>56.17996085025495</v>
      </c>
      <c r="E59" s="2">
        <v>50.624006503040356</v>
      </c>
      <c r="F59" s="2">
        <v>58.738033711488235</v>
      </c>
      <c r="G59" s="2">
        <v>64.778350149882741</v>
      </c>
      <c r="H59" s="2">
        <v>66.056105625199081</v>
      </c>
    </row>
    <row r="60" spans="1:8" x14ac:dyDescent="0.25">
      <c r="A60" t="s">
        <v>68</v>
      </c>
      <c r="B60" s="2">
        <v>51.526163167179597</v>
      </c>
      <c r="C60" s="2">
        <v>54.371922911245754</v>
      </c>
      <c r="D60" s="2">
        <v>56.142217877910305</v>
      </c>
      <c r="E60" s="2">
        <v>50.889310607733428</v>
      </c>
      <c r="F60" s="2">
        <v>58.744882849038049</v>
      </c>
      <c r="G60" s="2">
        <v>64.610116846915247</v>
      </c>
      <c r="H60" s="2">
        <v>65.91601612139489</v>
      </c>
    </row>
    <row r="61" spans="1:8" x14ac:dyDescent="0.25">
      <c r="A61" t="s">
        <v>69</v>
      </c>
      <c r="B61" s="2">
        <v>51.701407050372858</v>
      </c>
      <c r="C61" s="2">
        <v>54.360745592336656</v>
      </c>
      <c r="D61" s="2">
        <v>56.030173135030367</v>
      </c>
      <c r="E61" s="2">
        <v>51.164050395517805</v>
      </c>
      <c r="F61" s="2">
        <v>58.694162714827314</v>
      </c>
      <c r="G61" s="2">
        <v>64.366105714948361</v>
      </c>
      <c r="H61" s="2">
        <v>65.712721094858438</v>
      </c>
    </row>
    <row r="62" spans="1:8" x14ac:dyDescent="0.25">
      <c r="A62" t="s">
        <v>70</v>
      </c>
      <c r="B62" s="2">
        <v>51.831149888626271</v>
      </c>
      <c r="C62" s="2">
        <v>54.329650693935285</v>
      </c>
      <c r="D62" s="2">
        <v>55.946061611779839</v>
      </c>
      <c r="E62" s="2">
        <v>51.43055302112073</v>
      </c>
      <c r="F62" s="2">
        <v>58.622860429480326</v>
      </c>
      <c r="G62" s="2">
        <v>64.071333649060065</v>
      </c>
      <c r="H62" s="2">
        <v>65.498891226490059</v>
      </c>
    </row>
    <row r="63" spans="1:8" x14ac:dyDescent="0.25">
      <c r="A63" t="s">
        <v>71</v>
      </c>
      <c r="B63" s="2">
        <v>51.960583880934841</v>
      </c>
      <c r="C63" s="2">
        <v>54.34179802810413</v>
      </c>
      <c r="D63" s="2">
        <v>55.910339336344528</v>
      </c>
      <c r="E63" s="2">
        <v>51.687283041008591</v>
      </c>
      <c r="F63" s="2">
        <v>58.569971986914439</v>
      </c>
      <c r="G63" s="2">
        <v>63.770689395692159</v>
      </c>
      <c r="H63" s="2">
        <v>65.311807942407782</v>
      </c>
    </row>
    <row r="64" spans="1:8" x14ac:dyDescent="0.25">
      <c r="A64" t="s">
        <v>72</v>
      </c>
      <c r="B64" s="2">
        <v>52.097256575417539</v>
      </c>
      <c r="C64" s="2">
        <v>54.430907323262737</v>
      </c>
      <c r="D64" s="2">
        <v>55.87602055622861</v>
      </c>
      <c r="E64" s="2">
        <v>51.976570699364522</v>
      </c>
      <c r="F64" s="2">
        <v>58.546451209479436</v>
      </c>
      <c r="G64" s="2">
        <v>63.488238756773086</v>
      </c>
      <c r="H64" s="2">
        <v>65.170460920220179</v>
      </c>
    </row>
    <row r="65" spans="1:8" x14ac:dyDescent="0.25">
      <c r="A65" t="s">
        <v>73</v>
      </c>
      <c r="B65" s="2">
        <v>52.222878794536442</v>
      </c>
      <c r="C65" s="2">
        <v>54.528151616029298</v>
      </c>
      <c r="D65" s="2">
        <v>55.866070689472572</v>
      </c>
      <c r="E65" s="2">
        <v>52.330591818069635</v>
      </c>
      <c r="F65" s="2">
        <v>58.537571589354229</v>
      </c>
      <c r="G65" s="2">
        <v>63.212373104722573</v>
      </c>
      <c r="H65" s="2">
        <v>65.080449753654221</v>
      </c>
    </row>
    <row r="66" spans="1:8" x14ac:dyDescent="0.25">
      <c r="A66" t="s">
        <v>74</v>
      </c>
      <c r="B66" s="2">
        <v>52.339412287745589</v>
      </c>
      <c r="C66" s="2">
        <v>54.591393291509036</v>
      </c>
      <c r="D66" s="2">
        <v>55.904512564143381</v>
      </c>
      <c r="E66" s="2">
        <v>52.743052450833346</v>
      </c>
      <c r="F66" s="2">
        <v>58.541966673380884</v>
      </c>
      <c r="G66" s="2">
        <v>62.965105142130362</v>
      </c>
      <c r="H66" s="2">
        <v>65.034670408939547</v>
      </c>
    </row>
    <row r="67" spans="1:8" x14ac:dyDescent="0.25">
      <c r="A67" t="s">
        <v>75</v>
      </c>
      <c r="B67" s="2">
        <v>52.481434491522293</v>
      </c>
      <c r="C67" s="2">
        <v>54.65126577247247</v>
      </c>
      <c r="D67" s="2">
        <v>56.028898964981941</v>
      </c>
      <c r="E67" s="2">
        <v>53.198293474431225</v>
      </c>
      <c r="F67" s="2">
        <v>58.58727106806343</v>
      </c>
      <c r="G67" s="2">
        <v>62.783759580481288</v>
      </c>
      <c r="H67" s="2">
        <v>65.044863519717282</v>
      </c>
    </row>
    <row r="68" spans="1:8" x14ac:dyDescent="0.25">
      <c r="A68" t="s">
        <v>76</v>
      </c>
      <c r="B68" s="2">
        <v>52.629353087788566</v>
      </c>
      <c r="C68" s="2">
        <v>54.677376967581928</v>
      </c>
      <c r="D68" s="2">
        <v>56.220496364835981</v>
      </c>
      <c r="E68" s="2">
        <v>53.65072023539976</v>
      </c>
      <c r="F68" s="2">
        <v>58.643517232639212</v>
      </c>
      <c r="G68" s="2">
        <v>62.639022918381173</v>
      </c>
      <c r="H68" s="2">
        <v>65.091813975116651</v>
      </c>
    </row>
    <row r="69" spans="1:8" x14ac:dyDescent="0.25">
      <c r="A69" t="s">
        <v>77</v>
      </c>
      <c r="B69" s="2">
        <v>52.752902911835974</v>
      </c>
      <c r="C69" s="2">
        <v>54.656339542494251</v>
      </c>
      <c r="D69" s="2">
        <v>56.38829116906755</v>
      </c>
      <c r="E69" s="2">
        <v>54.067674950711201</v>
      </c>
      <c r="F69" s="2">
        <v>58.676914980488945</v>
      </c>
      <c r="G69" s="2">
        <v>62.51262889402085</v>
      </c>
      <c r="H69" s="2">
        <v>65.142986144569676</v>
      </c>
    </row>
    <row r="70" spans="1:8" x14ac:dyDescent="0.25">
      <c r="A70" t="s">
        <v>78</v>
      </c>
      <c r="B70" s="2">
        <v>52.885824728834926</v>
      </c>
      <c r="C70" s="2">
        <v>54.628653104050827</v>
      </c>
      <c r="D70" s="2">
        <v>56.540865640660357</v>
      </c>
      <c r="E70" s="2">
        <v>54.48305437985114</v>
      </c>
      <c r="F70" s="2">
        <v>58.72325540315471</v>
      </c>
      <c r="G70" s="2">
        <v>62.449702294670686</v>
      </c>
      <c r="H70" s="2">
        <v>65.239316488421579</v>
      </c>
    </row>
    <row r="71" spans="1:8" x14ac:dyDescent="0.25">
      <c r="A71" t="s">
        <v>79</v>
      </c>
      <c r="B71" s="2">
        <v>53.068730757876772</v>
      </c>
      <c r="C71" s="2">
        <v>54.616578304287344</v>
      </c>
      <c r="D71" s="2">
        <v>56.705841993893259</v>
      </c>
      <c r="E71" s="2">
        <v>54.874802031675465</v>
      </c>
      <c r="F71" s="2">
        <v>58.802715036904488</v>
      </c>
      <c r="G71" s="2">
        <v>62.468979583713988</v>
      </c>
      <c r="H71" s="2">
        <v>65.408254754007061</v>
      </c>
    </row>
    <row r="72" spans="1:8" x14ac:dyDescent="0.25">
      <c r="A72" t="s">
        <v>80</v>
      </c>
      <c r="B72" s="2">
        <v>53.307571370052528</v>
      </c>
      <c r="C72" s="2">
        <v>54.61114129541356</v>
      </c>
      <c r="D72" s="2">
        <v>56.895606370371311</v>
      </c>
      <c r="E72" s="2">
        <v>55.216229150211149</v>
      </c>
      <c r="F72" s="2">
        <v>58.909457148859445</v>
      </c>
      <c r="G72" s="2">
        <v>62.548182828241771</v>
      </c>
      <c r="H72" s="2">
        <v>65.626167980881362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9668E-0B55-42A1-9E7A-C81B1795AD38}">
  <dimension ref="A1"/>
  <sheetViews>
    <sheetView zoomScaleNormal="100"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863F0-E3D4-420D-9424-3CDB4BC4FA1A}">
  <dimension ref="A1:R10"/>
  <sheetViews>
    <sheetView workbookViewId="0">
      <selection activeCell="R2" sqref="R2"/>
    </sheetView>
  </sheetViews>
  <sheetFormatPr defaultRowHeight="15" x14ac:dyDescent="0.25"/>
  <sheetData>
    <row r="1" spans="1:18" x14ac:dyDescent="0.25">
      <c r="A1" t="s">
        <v>92</v>
      </c>
      <c r="B1" t="s">
        <v>117</v>
      </c>
      <c r="C1" t="s">
        <v>118</v>
      </c>
      <c r="D1" t="s">
        <v>119</v>
      </c>
      <c r="L1" t="s">
        <v>89</v>
      </c>
      <c r="M1" t="s">
        <v>92</v>
      </c>
      <c r="N1" t="s">
        <v>141</v>
      </c>
      <c r="O1" t="s">
        <v>138</v>
      </c>
      <c r="Q1">
        <v>2019</v>
      </c>
      <c r="R1">
        <v>2070</v>
      </c>
    </row>
    <row r="2" spans="1:18" x14ac:dyDescent="0.25">
      <c r="A2" t="s">
        <v>93</v>
      </c>
      <c r="B2" s="3">
        <v>33.611651580163915</v>
      </c>
      <c r="C2" s="2">
        <v>1628.2801413596744</v>
      </c>
      <c r="D2" s="2">
        <v>4844.3919438954681</v>
      </c>
      <c r="L2" t="s">
        <v>93</v>
      </c>
      <c r="Q2" s="12">
        <v>33.6</v>
      </c>
      <c r="R2" s="12">
        <v>29.9</v>
      </c>
    </row>
    <row r="3" spans="1:18" x14ac:dyDescent="0.25">
      <c r="A3" t="s">
        <v>95</v>
      </c>
      <c r="B3" s="3">
        <v>31.624838257971277</v>
      </c>
      <c r="C3" s="2">
        <v>1289.9721581684269</v>
      </c>
      <c r="D3" s="2">
        <v>4078.9842074315743</v>
      </c>
      <c r="L3" t="s">
        <v>95</v>
      </c>
      <c r="Q3" s="12">
        <v>31.6</v>
      </c>
      <c r="R3" s="12">
        <v>28</v>
      </c>
    </row>
    <row r="4" spans="1:18" x14ac:dyDescent="0.25">
      <c r="A4" t="s">
        <v>94</v>
      </c>
      <c r="B4" s="3">
        <v>29.151171649949113</v>
      </c>
      <c r="C4" s="2">
        <v>1235.844390874058</v>
      </c>
      <c r="D4" s="2">
        <v>4239.4330002040087</v>
      </c>
      <c r="L4" t="s">
        <v>97</v>
      </c>
      <c r="Q4" s="12">
        <v>25.3</v>
      </c>
      <c r="R4" s="12">
        <v>24.6</v>
      </c>
    </row>
    <row r="5" spans="1:18" x14ac:dyDescent="0.25">
      <c r="A5" t="s">
        <v>97</v>
      </c>
      <c r="B5" s="3">
        <v>25.295429489646171</v>
      </c>
      <c r="C5" s="2">
        <v>1164.3289820820398</v>
      </c>
      <c r="D5" s="2">
        <v>4602.922368084789</v>
      </c>
      <c r="L5" t="s">
        <v>94</v>
      </c>
      <c r="Q5" s="12">
        <v>29.2</v>
      </c>
      <c r="R5" s="12">
        <v>19.399999999999999</v>
      </c>
    </row>
    <row r="6" spans="1:18" x14ac:dyDescent="0.25">
      <c r="B6" s="3"/>
      <c r="C6" s="2"/>
      <c r="D6" s="2"/>
      <c r="Q6" s="12"/>
      <c r="R6" s="12"/>
    </row>
    <row r="7" spans="1:18" x14ac:dyDescent="0.25">
      <c r="A7" t="s">
        <v>105</v>
      </c>
      <c r="B7" s="3">
        <v>34.712027339808692</v>
      </c>
      <c r="C7" s="2">
        <v>1284.3239398747719</v>
      </c>
      <c r="D7" s="2">
        <v>3699.939295685776</v>
      </c>
      <c r="L7" t="s">
        <v>105</v>
      </c>
      <c r="Q7" s="12">
        <v>34.700000000000003</v>
      </c>
      <c r="R7" s="12">
        <v>25.6</v>
      </c>
    </row>
    <row r="8" spans="1:18" x14ac:dyDescent="0.25">
      <c r="B8" s="3"/>
      <c r="C8" s="2"/>
      <c r="D8" s="2"/>
      <c r="Q8" s="12"/>
      <c r="R8" s="12"/>
    </row>
    <row r="9" spans="1:18" x14ac:dyDescent="0.25">
      <c r="A9" t="s">
        <v>96</v>
      </c>
      <c r="B9" s="3">
        <v>46.06333711811881</v>
      </c>
      <c r="C9" s="2">
        <v>1549.1703803577977</v>
      </c>
      <c r="D9" s="2">
        <v>3363.1310219346628</v>
      </c>
      <c r="L9" t="s">
        <v>96</v>
      </c>
      <c r="Q9" s="12">
        <v>46.1</v>
      </c>
      <c r="R9" s="12">
        <v>35.799999999999997</v>
      </c>
    </row>
    <row r="10" spans="1:18" x14ac:dyDescent="0.25">
      <c r="A10" t="s">
        <v>98</v>
      </c>
      <c r="B10" s="3">
        <v>45.235910057999945</v>
      </c>
      <c r="C10" s="2">
        <v>1285.781402544909</v>
      </c>
      <c r="D10" s="2">
        <v>2842.3909254756322</v>
      </c>
      <c r="L10" t="s">
        <v>98</v>
      </c>
      <c r="Q10" s="12">
        <v>45.2</v>
      </c>
      <c r="R10" s="12">
        <v>22.9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C15BC-A82C-4A11-B472-26E213C03BD1}">
  <dimension ref="A1"/>
  <sheetViews>
    <sheetView zoomScaleNormal="100" workbookViewId="0">
      <selection activeCell="Y32" sqref="Y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7CF5B-700B-4EC7-8FAC-FB35EC44E0CB}">
  <dimension ref="A1:C10"/>
  <sheetViews>
    <sheetView tabSelected="1" workbookViewId="0">
      <selection activeCell="C10" sqref="C10"/>
    </sheetView>
  </sheetViews>
  <sheetFormatPr defaultRowHeight="15" x14ac:dyDescent="0.25"/>
  <cols>
    <col min="2" max="2" width="14.140625" bestFit="1" customWidth="1"/>
    <col min="3" max="3" width="14.28515625" bestFit="1" customWidth="1"/>
  </cols>
  <sheetData>
    <row r="1" spans="1:3" x14ac:dyDescent="0.25">
      <c r="A1" t="s">
        <v>89</v>
      </c>
      <c r="B1" t="s">
        <v>120</v>
      </c>
      <c r="C1" t="s">
        <v>121</v>
      </c>
    </row>
    <row r="2" spans="1:3" x14ac:dyDescent="0.25">
      <c r="A2" t="s">
        <v>93</v>
      </c>
      <c r="B2" s="2">
        <v>58.856399737059931</v>
      </c>
      <c r="C2" s="2">
        <v>41.143600262940069</v>
      </c>
    </row>
    <row r="3" spans="1:3" x14ac:dyDescent="0.25">
      <c r="A3" t="s">
        <v>95</v>
      </c>
      <c r="B3" s="2">
        <v>58.755559948885285</v>
      </c>
      <c r="C3" s="2">
        <v>41.244440051114715</v>
      </c>
    </row>
    <row r="4" spans="1:3" x14ac:dyDescent="0.25">
      <c r="A4" t="s">
        <v>94</v>
      </c>
      <c r="B4" s="2">
        <v>57.015209658576318</v>
      </c>
      <c r="C4" s="2">
        <v>42.984790341423682</v>
      </c>
    </row>
    <row r="5" spans="1:3" x14ac:dyDescent="0.25">
      <c r="A5" t="s">
        <v>97</v>
      </c>
      <c r="B5" s="2">
        <v>57.452264658992092</v>
      </c>
      <c r="C5" s="2">
        <v>42.547735341007908</v>
      </c>
    </row>
    <row r="6" spans="1:3" x14ac:dyDescent="0.25">
      <c r="B6" s="3"/>
    </row>
    <row r="7" spans="1:3" x14ac:dyDescent="0.25">
      <c r="A7" t="s">
        <v>105</v>
      </c>
      <c r="B7" s="2">
        <v>55.833363445919318</v>
      </c>
      <c r="C7" s="2">
        <v>44.166636554080682</v>
      </c>
    </row>
    <row r="8" spans="1:3" x14ac:dyDescent="0.25">
      <c r="B8" s="3"/>
    </row>
    <row r="9" spans="1:3" x14ac:dyDescent="0.25">
      <c r="A9" t="s">
        <v>98</v>
      </c>
      <c r="B9" s="2">
        <v>53.98676407485025</v>
      </c>
      <c r="C9" s="2">
        <v>46.01323592514975</v>
      </c>
    </row>
    <row r="10" spans="1:3" x14ac:dyDescent="0.25">
      <c r="A10" t="s">
        <v>96</v>
      </c>
      <c r="B10" s="2">
        <v>52.547311733892144</v>
      </c>
      <c r="C10" s="2">
        <v>47.452688266107856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9693D-A308-4191-81D6-4BD9B55E2968}">
  <dimension ref="A1:N10"/>
  <sheetViews>
    <sheetView workbookViewId="0">
      <selection activeCell="K5" sqref="K5"/>
    </sheetView>
  </sheetViews>
  <sheetFormatPr defaultRowHeight="15" x14ac:dyDescent="0.25"/>
  <sheetData>
    <row r="1" spans="1:14" x14ac:dyDescent="0.25">
      <c r="A1" t="s">
        <v>89</v>
      </c>
      <c r="B1" s="1" t="s">
        <v>28</v>
      </c>
      <c r="C1" s="1" t="s">
        <v>108</v>
      </c>
      <c r="E1">
        <v>2070</v>
      </c>
      <c r="J1" t="s">
        <v>89</v>
      </c>
      <c r="K1" t="s">
        <v>28</v>
      </c>
      <c r="L1" t="s">
        <v>108</v>
      </c>
      <c r="N1">
        <v>2070</v>
      </c>
    </row>
    <row r="2" spans="1:14" x14ac:dyDescent="0.25">
      <c r="A2" t="s">
        <v>97</v>
      </c>
      <c r="B2" s="2">
        <v>80.166322245233602</v>
      </c>
      <c r="C2" s="11">
        <f>E2-Table112[[#This Row],[2019]]</f>
        <v>0.57938601878322515</v>
      </c>
      <c r="D2" s="10"/>
      <c r="E2" s="12">
        <v>80.745708264016827</v>
      </c>
      <c r="J2" t="s">
        <v>97</v>
      </c>
      <c r="K2" s="2">
        <v>103.24142624549206</v>
      </c>
      <c r="L2" s="10">
        <f>N2-Table113[[#This Row],[2019]]</f>
        <v>4.1276195315637096</v>
      </c>
      <c r="M2" s="10"/>
      <c r="N2" s="12">
        <v>107.36904577705577</v>
      </c>
    </row>
    <row r="3" spans="1:14" x14ac:dyDescent="0.25">
      <c r="A3" t="s">
        <v>95</v>
      </c>
      <c r="B3" s="2">
        <v>80.573878377995285</v>
      </c>
      <c r="C3" s="11">
        <f>E3-Table112[[#This Row],[2019]]</f>
        <v>0.15610422422295755</v>
      </c>
      <c r="D3" s="10"/>
      <c r="E3" s="12">
        <v>80.729982602218243</v>
      </c>
      <c r="J3" t="s">
        <v>95</v>
      </c>
      <c r="K3" s="2">
        <v>102.85111025646951</v>
      </c>
      <c r="L3" s="10">
        <f>N3-Table113[[#This Row],[2019]]</f>
        <v>1.8925707745235627</v>
      </c>
      <c r="M3" s="10"/>
      <c r="N3" s="12">
        <v>104.74368103099307</v>
      </c>
    </row>
    <row r="4" spans="1:14" x14ac:dyDescent="0.25">
      <c r="A4" t="s">
        <v>94</v>
      </c>
      <c r="B4" s="2">
        <v>71.600884146821798</v>
      </c>
      <c r="C4" s="11">
        <f>E4-Table112[[#This Row],[2019]]</f>
        <v>2.9431945244909912</v>
      </c>
      <c r="D4" s="10"/>
      <c r="E4" s="12">
        <v>74.544078671312789</v>
      </c>
      <c r="J4" t="s">
        <v>94</v>
      </c>
      <c r="K4" s="2">
        <v>101.43769903263915</v>
      </c>
      <c r="L4" s="10">
        <f>N4-Table113[[#This Row],[2019]]</f>
        <v>2.640801258137671</v>
      </c>
      <c r="M4" s="10"/>
      <c r="N4" s="12">
        <v>104.07850029077682</v>
      </c>
    </row>
    <row r="5" spans="1:14" x14ac:dyDescent="0.25">
      <c r="A5" t="s">
        <v>93</v>
      </c>
      <c r="B5" s="2">
        <v>70.623051396967227</v>
      </c>
      <c r="C5" s="11">
        <f>E5-Table112[[#This Row],[2019]]</f>
        <v>0.32309429333118089</v>
      </c>
      <c r="D5" s="10"/>
      <c r="E5" s="12">
        <v>70.946145690298408</v>
      </c>
      <c r="J5" t="s">
        <v>93</v>
      </c>
      <c r="K5" s="2">
        <v>100.99322647400074</v>
      </c>
      <c r="L5" s="10">
        <f>N5-Table113[[#This Row],[2019]]</f>
        <v>1.9931093085908174</v>
      </c>
      <c r="M5" s="10"/>
      <c r="N5" s="12">
        <v>102.98633578259155</v>
      </c>
    </row>
    <row r="6" spans="1:14" x14ac:dyDescent="0.25">
      <c r="B6" s="2"/>
      <c r="C6" s="11">
        <f>E6-Table112[[#This Row],[2019]]</f>
        <v>0</v>
      </c>
      <c r="D6" s="10"/>
      <c r="E6" s="12"/>
      <c r="K6" s="2"/>
      <c r="L6" s="10"/>
      <c r="M6" s="10"/>
      <c r="N6" s="12"/>
    </row>
    <row r="7" spans="1:14" x14ac:dyDescent="0.25">
      <c r="A7" t="s">
        <v>105</v>
      </c>
      <c r="B7" s="2">
        <v>72.585678583286509</v>
      </c>
      <c r="C7" s="11">
        <f>E7-Table112[[#This Row],[2019]]</f>
        <v>3.686680282776166</v>
      </c>
      <c r="D7" s="10"/>
      <c r="E7" s="12">
        <v>76.272358866062675</v>
      </c>
      <c r="J7" t="s">
        <v>105</v>
      </c>
      <c r="K7" s="2">
        <v>102.24967354663352</v>
      </c>
      <c r="L7" s="10">
        <f>N7-Table113[[#This Row],[2019]]</f>
        <v>3.7361127014568467</v>
      </c>
      <c r="M7" s="10"/>
      <c r="N7" s="12">
        <v>105.98578624809036</v>
      </c>
    </row>
    <row r="8" spans="1:14" x14ac:dyDescent="0.25">
      <c r="B8" s="2"/>
      <c r="C8" s="11">
        <f>E8-Table112[[#This Row],[2019]]</f>
        <v>0</v>
      </c>
      <c r="D8" s="10"/>
      <c r="E8" s="12"/>
      <c r="K8" s="2"/>
      <c r="L8" s="10"/>
      <c r="M8" s="10"/>
      <c r="N8" s="12"/>
    </row>
    <row r="9" spans="1:14" x14ac:dyDescent="0.25">
      <c r="A9" t="s">
        <v>98</v>
      </c>
      <c r="B9" s="2">
        <v>68.078992156075429</v>
      </c>
      <c r="C9" s="11">
        <f>E9-Table112[[#This Row],[2019]]</f>
        <v>8.1526754417129723</v>
      </c>
      <c r="D9" s="10"/>
      <c r="E9" s="12">
        <v>76.231667597788402</v>
      </c>
      <c r="J9" t="s">
        <v>96</v>
      </c>
      <c r="K9" s="2">
        <v>102.69993196684646</v>
      </c>
      <c r="L9" s="10">
        <f>N9-Table113[[#This Row],[2019]]</f>
        <v>9.0822544406692458</v>
      </c>
      <c r="M9" s="10"/>
      <c r="N9" s="12">
        <v>111.78218640751571</v>
      </c>
    </row>
    <row r="10" spans="1:14" x14ac:dyDescent="0.25">
      <c r="A10" t="s">
        <v>96</v>
      </c>
      <c r="B10" s="2">
        <v>63.556692479129083</v>
      </c>
      <c r="C10" s="11">
        <f>E10-Table112[[#This Row],[2019]]</f>
        <v>6.209276734996422</v>
      </c>
      <c r="D10" s="10"/>
      <c r="E10" s="12">
        <v>69.765969214125505</v>
      </c>
      <c r="J10" t="s">
        <v>98</v>
      </c>
      <c r="K10" s="2">
        <v>101.01547489561563</v>
      </c>
      <c r="L10" s="10">
        <f>N10-Table113[[#This Row],[2019]]</f>
        <v>5.3556124534946861</v>
      </c>
      <c r="M10" s="10"/>
      <c r="N10" s="12">
        <v>106.37108734911031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7074F-5965-4379-853D-796B19BD410F}">
  <dimension ref="A1"/>
  <sheetViews>
    <sheetView zoomScaleNormal="100" workbookViewId="0">
      <selection activeCell="X7" sqref="X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E398A-086C-46F5-AE48-8A77792A013E}">
  <dimension ref="A1:G3"/>
  <sheetViews>
    <sheetView workbookViewId="0">
      <selection activeCell="B3" sqref="B3"/>
    </sheetView>
  </sheetViews>
  <sheetFormatPr defaultRowHeight="15" x14ac:dyDescent="0.25"/>
  <sheetData>
    <row r="1" spans="1:7" x14ac:dyDescent="0.25">
      <c r="A1" t="s">
        <v>92</v>
      </c>
      <c r="B1" s="7" t="s">
        <v>99</v>
      </c>
      <c r="C1" s="7" t="s">
        <v>161</v>
      </c>
      <c r="D1" s="7" t="s">
        <v>101</v>
      </c>
      <c r="E1" s="7" t="s">
        <v>102</v>
      </c>
      <c r="F1" s="7" t="s">
        <v>103</v>
      </c>
      <c r="G1" s="7" t="s">
        <v>104</v>
      </c>
    </row>
    <row r="2" spans="1:7" x14ac:dyDescent="0.25">
      <c r="A2" t="s">
        <v>122</v>
      </c>
      <c r="B2" s="3">
        <v>2.1316053358529068</v>
      </c>
      <c r="C2" s="3">
        <v>5.9104307015297692</v>
      </c>
      <c r="D2" s="3">
        <v>-1.749315426163143</v>
      </c>
      <c r="E2" s="3">
        <v>-1.9123492315482986</v>
      </c>
      <c r="F2" s="3">
        <v>0</v>
      </c>
      <c r="G2" s="3">
        <v>-0.11716070796542384</v>
      </c>
    </row>
    <row r="3" spans="1:7" x14ac:dyDescent="0.25">
      <c r="A3" t="s">
        <v>123</v>
      </c>
      <c r="B3" s="3">
        <v>2.0105235229393283</v>
      </c>
      <c r="C3" s="3">
        <v>4.5121118390664821</v>
      </c>
      <c r="D3" s="3">
        <v>-0.46879150104213163</v>
      </c>
      <c r="E3" s="3">
        <v>-0.99837153551850533</v>
      </c>
      <c r="F3" s="3">
        <v>0</v>
      </c>
      <c r="G3" s="3">
        <v>-1.0344252795665096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90AD5-7B37-4A7F-82D2-F3586C6B176F}">
  <dimension ref="A1:G3"/>
  <sheetViews>
    <sheetView workbookViewId="0">
      <selection activeCell="J3" sqref="J3"/>
    </sheetView>
  </sheetViews>
  <sheetFormatPr defaultRowHeight="15" x14ac:dyDescent="0.25"/>
  <sheetData>
    <row r="1" spans="1:7" x14ac:dyDescent="0.25">
      <c r="A1" t="s">
        <v>92</v>
      </c>
      <c r="B1" s="7" t="s">
        <v>99</v>
      </c>
      <c r="C1" s="7" t="s">
        <v>161</v>
      </c>
      <c r="D1" s="7" t="s">
        <v>101</v>
      </c>
      <c r="E1" s="7" t="s">
        <v>102</v>
      </c>
      <c r="F1" s="7" t="s">
        <v>103</v>
      </c>
      <c r="G1" s="7" t="s">
        <v>104</v>
      </c>
    </row>
    <row r="2" spans="1:7" x14ac:dyDescent="0.25">
      <c r="A2" t="s">
        <v>122</v>
      </c>
      <c r="B2" s="3">
        <v>2.1316053358529068</v>
      </c>
      <c r="C2" s="3">
        <v>5.9104307015297692</v>
      </c>
      <c r="D2" s="3">
        <v>-1.749315426163143</v>
      </c>
      <c r="E2" s="3">
        <v>-1.9123492315482986</v>
      </c>
      <c r="F2" s="3">
        <v>0</v>
      </c>
      <c r="G2" s="3">
        <v>-0.11716070796542384</v>
      </c>
    </row>
    <row r="3" spans="1:7" x14ac:dyDescent="0.25">
      <c r="A3" t="s">
        <v>123</v>
      </c>
      <c r="B3" s="3">
        <v>2.0105235229393283</v>
      </c>
      <c r="C3" s="3">
        <v>4.5121118390664821</v>
      </c>
      <c r="D3" s="3">
        <v>-0.46879150104213163</v>
      </c>
      <c r="E3" s="3">
        <v>-1.3271904181256873</v>
      </c>
      <c r="F3" s="3">
        <v>-1.3801274528404345E-14</v>
      </c>
      <c r="G3" s="3">
        <v>-0.70560639695932414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730CC-083F-4BDC-87A0-D81EA86F7258}">
  <sheetPr>
    <tabColor rgb="FFFFFF00"/>
  </sheetPr>
  <dimension ref="A1:BA62"/>
  <sheetViews>
    <sheetView topLeftCell="A46" workbookViewId="0">
      <selection activeCell="A51" sqref="A51"/>
    </sheetView>
  </sheetViews>
  <sheetFormatPr defaultRowHeight="15" x14ac:dyDescent="0.25"/>
  <cols>
    <col min="1" max="1" width="70.7109375" customWidth="1"/>
  </cols>
  <sheetData>
    <row r="1" spans="1:53" x14ac:dyDescent="0.25">
      <c r="A1" s="15" t="s">
        <v>160</v>
      </c>
    </row>
    <row r="3" spans="1:53" x14ac:dyDescent="0.25">
      <c r="A3" t="s">
        <v>89</v>
      </c>
      <c r="B3" t="s">
        <v>28</v>
      </c>
      <c r="C3" t="s">
        <v>30</v>
      </c>
      <c r="D3" t="s">
        <v>31</v>
      </c>
      <c r="E3" t="s">
        <v>32</v>
      </c>
      <c r="F3" t="s">
        <v>33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t="s">
        <v>39</v>
      </c>
      <c r="M3" t="s">
        <v>40</v>
      </c>
      <c r="N3" t="s">
        <v>41</v>
      </c>
      <c r="O3" t="s">
        <v>42</v>
      </c>
      <c r="P3" t="s">
        <v>43</v>
      </c>
      <c r="Q3" t="s">
        <v>44</v>
      </c>
      <c r="R3" t="s">
        <v>45</v>
      </c>
      <c r="S3" t="s">
        <v>46</v>
      </c>
      <c r="T3" t="s">
        <v>47</v>
      </c>
      <c r="U3" t="s">
        <v>48</v>
      </c>
      <c r="V3" t="s">
        <v>49</v>
      </c>
      <c r="W3" t="s">
        <v>50</v>
      </c>
      <c r="X3" t="s">
        <v>51</v>
      </c>
      <c r="Y3" t="s">
        <v>52</v>
      </c>
      <c r="Z3" t="s">
        <v>53</v>
      </c>
      <c r="AA3" t="s">
        <v>54</v>
      </c>
      <c r="AB3" t="s">
        <v>55</v>
      </c>
      <c r="AC3" t="s">
        <v>56</v>
      </c>
      <c r="AD3" t="s">
        <v>57</v>
      </c>
      <c r="AE3" t="s">
        <v>58</v>
      </c>
      <c r="AF3" t="s">
        <v>59</v>
      </c>
      <c r="AG3" t="s">
        <v>60</v>
      </c>
      <c r="AH3" t="s">
        <v>61</v>
      </c>
      <c r="AI3" t="s">
        <v>62</v>
      </c>
      <c r="AJ3" t="s">
        <v>63</v>
      </c>
      <c r="AK3" t="s">
        <v>64</v>
      </c>
      <c r="AL3" t="s">
        <v>65</v>
      </c>
      <c r="AM3" t="s">
        <v>66</v>
      </c>
      <c r="AN3" t="s">
        <v>67</v>
      </c>
      <c r="AO3" t="s">
        <v>68</v>
      </c>
      <c r="AP3" t="s">
        <v>69</v>
      </c>
      <c r="AQ3" t="s">
        <v>70</v>
      </c>
      <c r="AR3" t="s">
        <v>71</v>
      </c>
      <c r="AS3" t="s">
        <v>72</v>
      </c>
      <c r="AT3" t="s">
        <v>73</v>
      </c>
      <c r="AU3" t="s">
        <v>74</v>
      </c>
      <c r="AV3" t="s">
        <v>75</v>
      </c>
      <c r="AW3" t="s">
        <v>76</v>
      </c>
      <c r="AX3" t="s">
        <v>77</v>
      </c>
      <c r="AY3" t="s">
        <v>78</v>
      </c>
      <c r="AZ3" t="s">
        <v>79</v>
      </c>
      <c r="BA3" t="s">
        <v>80</v>
      </c>
    </row>
    <row r="4" spans="1:53" x14ac:dyDescent="0.25">
      <c r="A4" t="s">
        <v>124</v>
      </c>
      <c r="B4">
        <v>12.173057416443202</v>
      </c>
      <c r="C4">
        <v>13.320948196255431</v>
      </c>
      <c r="D4">
        <v>12.797954955245913</v>
      </c>
      <c r="E4">
        <v>12.88796441253951</v>
      </c>
      <c r="F4">
        <v>13.026580793107328</v>
      </c>
      <c r="G4">
        <v>13.170012148435179</v>
      </c>
      <c r="H4">
        <v>13.164329211963388</v>
      </c>
      <c r="I4">
        <v>13.444215844376098</v>
      </c>
      <c r="J4">
        <v>13.629837643002032</v>
      </c>
      <c r="K4">
        <v>13.801579359172885</v>
      </c>
      <c r="L4">
        <v>13.966932964289677</v>
      </c>
      <c r="M4">
        <v>13.979016447805206</v>
      </c>
      <c r="N4">
        <v>14.148079454084995</v>
      </c>
      <c r="O4">
        <v>14.257668315030674</v>
      </c>
      <c r="P4">
        <v>14.371647675203869</v>
      </c>
      <c r="Q4">
        <v>14.441860781888078</v>
      </c>
      <c r="R4">
        <v>14.594322442932569</v>
      </c>
      <c r="S4">
        <v>14.67243243144129</v>
      </c>
      <c r="T4">
        <v>14.777062182330322</v>
      </c>
      <c r="U4">
        <v>14.815759169138035</v>
      </c>
      <c r="V4">
        <v>14.903987087996196</v>
      </c>
      <c r="W4">
        <v>14.911689240656067</v>
      </c>
      <c r="X4">
        <v>14.981609269177723</v>
      </c>
      <c r="Y4">
        <v>14.973668785880998</v>
      </c>
      <c r="Z4">
        <v>15.035322016019004</v>
      </c>
      <c r="AA4">
        <v>15.025531113371079</v>
      </c>
      <c r="AB4">
        <v>15.085678221527935</v>
      </c>
      <c r="AC4">
        <v>15.075684106104381</v>
      </c>
      <c r="AD4">
        <v>15.138668194567964</v>
      </c>
      <c r="AE4">
        <v>15.123618833215522</v>
      </c>
      <c r="AF4">
        <v>15.177995722479261</v>
      </c>
      <c r="AG4">
        <v>15.152948577303334</v>
      </c>
      <c r="AH4">
        <v>15.201394723379641</v>
      </c>
      <c r="AI4">
        <v>15.169279894068936</v>
      </c>
      <c r="AJ4">
        <v>15.212989865497251</v>
      </c>
      <c r="AK4">
        <v>15.177142181735276</v>
      </c>
      <c r="AL4">
        <v>15.22090894009763</v>
      </c>
      <c r="AM4">
        <v>15.18609176426895</v>
      </c>
      <c r="AN4">
        <v>15.229046269949819</v>
      </c>
      <c r="AO4">
        <v>15.191268797212624</v>
      </c>
      <c r="AP4">
        <v>15.234122757562451</v>
      </c>
      <c r="AQ4">
        <v>15.189484482269688</v>
      </c>
      <c r="AR4">
        <v>15.219140835927014</v>
      </c>
      <c r="AS4">
        <v>15.166646479999146</v>
      </c>
      <c r="AT4">
        <v>15.199554328746162</v>
      </c>
      <c r="AU4">
        <v>15.151002816459371</v>
      </c>
      <c r="AV4">
        <v>15.18444706282455</v>
      </c>
      <c r="AW4">
        <v>15.13632830256598</v>
      </c>
      <c r="AX4">
        <v>15.176972830693035</v>
      </c>
      <c r="AY4">
        <v>15.138007909964173</v>
      </c>
      <c r="AZ4">
        <v>15.18759002942072</v>
      </c>
      <c r="BA4">
        <v>15.158186128960235</v>
      </c>
    </row>
    <row r="5" spans="1:53" x14ac:dyDescent="0.25">
      <c r="A5" t="s">
        <v>125</v>
      </c>
      <c r="G5">
        <v>13.170012148435179</v>
      </c>
      <c r="H5">
        <v>13.093323719197624</v>
      </c>
      <c r="I5">
        <v>13.102106977799345</v>
      </c>
      <c r="J5">
        <v>13.057335370198457</v>
      </c>
      <c r="K5">
        <v>13.011580711425422</v>
      </c>
      <c r="L5">
        <v>12.983956606551347</v>
      </c>
      <c r="M5">
        <v>12.903895180159818</v>
      </c>
      <c r="N5">
        <v>13.068411537551542</v>
      </c>
      <c r="O5">
        <v>13.219991695321273</v>
      </c>
      <c r="P5">
        <v>13.354530197782381</v>
      </c>
      <c r="Q5">
        <v>13.478416446349776</v>
      </c>
      <c r="R5">
        <v>13.598545962101138</v>
      </c>
      <c r="S5">
        <v>13.702327880750106</v>
      </c>
      <c r="T5">
        <v>13.814610498216673</v>
      </c>
      <c r="U5">
        <v>13.892058039590365</v>
      </c>
      <c r="V5">
        <v>13.991492825701485</v>
      </c>
      <c r="W5">
        <v>14.038128865196734</v>
      </c>
      <c r="X5">
        <v>14.119296982199129</v>
      </c>
      <c r="Y5">
        <v>14.147477366548664</v>
      </c>
      <c r="Z5">
        <v>14.231478554770517</v>
      </c>
      <c r="AA5">
        <v>14.27500684798145</v>
      </c>
      <c r="AB5">
        <v>14.367712859711558</v>
      </c>
      <c r="AC5">
        <v>14.397128052847325</v>
      </c>
      <c r="AD5">
        <v>14.474369212868549</v>
      </c>
      <c r="AE5">
        <v>14.497957488289275</v>
      </c>
      <c r="AF5">
        <v>14.568053919278707</v>
      </c>
      <c r="AG5">
        <v>14.578540388667106</v>
      </c>
      <c r="AH5">
        <v>14.641819509642124</v>
      </c>
      <c r="AI5">
        <v>14.648946077198495</v>
      </c>
      <c r="AJ5">
        <v>14.711874101248076</v>
      </c>
      <c r="AK5">
        <v>14.702453907757581</v>
      </c>
      <c r="AL5">
        <v>14.752743744873976</v>
      </c>
      <c r="AM5">
        <v>14.758536318192341</v>
      </c>
      <c r="AN5">
        <v>14.844262353292033</v>
      </c>
      <c r="AO5">
        <v>14.847539955454426</v>
      </c>
      <c r="AP5">
        <v>14.891552874641945</v>
      </c>
      <c r="AQ5">
        <v>14.857063342169154</v>
      </c>
      <c r="AR5">
        <v>14.877046877783311</v>
      </c>
      <c r="AS5">
        <v>14.830724321808693</v>
      </c>
      <c r="AT5">
        <v>14.825540938992688</v>
      </c>
      <c r="AU5">
        <v>14.779613676143054</v>
      </c>
      <c r="AV5">
        <v>14.801036269939036</v>
      </c>
      <c r="AW5">
        <v>14.750301331937271</v>
      </c>
      <c r="AX5">
        <v>14.750162335921996</v>
      </c>
      <c r="AY5">
        <v>14.698502658129836</v>
      </c>
      <c r="AZ5">
        <v>14.725760659789776</v>
      </c>
      <c r="BA5">
        <v>14.692894679026228</v>
      </c>
    </row>
    <row r="21" spans="1:53" x14ac:dyDescent="0.25">
      <c r="A21" t="s">
        <v>89</v>
      </c>
      <c r="B21" t="s">
        <v>28</v>
      </c>
      <c r="C21" t="s">
        <v>30</v>
      </c>
      <c r="D21" t="s">
        <v>31</v>
      </c>
      <c r="E21" t="s">
        <v>32</v>
      </c>
      <c r="F21" t="s">
        <v>33</v>
      </c>
      <c r="G21" t="s">
        <v>34</v>
      </c>
      <c r="H21" t="s">
        <v>35</v>
      </c>
      <c r="I21" t="s">
        <v>36</v>
      </c>
      <c r="J21" t="s">
        <v>37</v>
      </c>
      <c r="K21" t="s">
        <v>38</v>
      </c>
      <c r="L21" t="s">
        <v>39</v>
      </c>
      <c r="M21" t="s">
        <v>40</v>
      </c>
      <c r="N21" t="s">
        <v>41</v>
      </c>
      <c r="O21" t="s">
        <v>42</v>
      </c>
      <c r="P21" t="s">
        <v>43</v>
      </c>
      <c r="Q21" t="s">
        <v>44</v>
      </c>
      <c r="R21" t="s">
        <v>45</v>
      </c>
      <c r="S21" t="s">
        <v>46</v>
      </c>
      <c r="T21" t="s">
        <v>47</v>
      </c>
      <c r="U21" t="s">
        <v>48</v>
      </c>
      <c r="V21" t="s">
        <v>49</v>
      </c>
      <c r="W21" t="s">
        <v>50</v>
      </c>
      <c r="X21" t="s">
        <v>51</v>
      </c>
      <c r="Y21" t="s">
        <v>52</v>
      </c>
      <c r="Z21" t="s">
        <v>53</v>
      </c>
      <c r="AA21" t="s">
        <v>54</v>
      </c>
      <c r="AB21" t="s">
        <v>55</v>
      </c>
      <c r="AC21" t="s">
        <v>56</v>
      </c>
      <c r="AD21" t="s">
        <v>57</v>
      </c>
      <c r="AE21" t="s">
        <v>58</v>
      </c>
      <c r="AF21" t="s">
        <v>59</v>
      </c>
      <c r="AG21" t="s">
        <v>60</v>
      </c>
      <c r="AH21" t="s">
        <v>61</v>
      </c>
      <c r="AI21" t="s">
        <v>62</v>
      </c>
      <c r="AJ21" t="s">
        <v>63</v>
      </c>
      <c r="AK21" t="s">
        <v>64</v>
      </c>
      <c r="AL21" t="s">
        <v>65</v>
      </c>
      <c r="AM21" t="s">
        <v>66</v>
      </c>
      <c r="AN21" t="s">
        <v>67</v>
      </c>
      <c r="AO21" t="s">
        <v>68</v>
      </c>
      <c r="AP21" t="s">
        <v>69</v>
      </c>
      <c r="AQ21" t="s">
        <v>70</v>
      </c>
      <c r="AR21" t="s">
        <v>71</v>
      </c>
      <c r="AS21" t="s">
        <v>72</v>
      </c>
      <c r="AT21" t="s">
        <v>73</v>
      </c>
      <c r="AU21" t="s">
        <v>74</v>
      </c>
      <c r="AV21" t="s">
        <v>75</v>
      </c>
      <c r="AW21" t="s">
        <v>76</v>
      </c>
      <c r="AX21" t="s">
        <v>77</v>
      </c>
      <c r="AY21" t="s">
        <v>78</v>
      </c>
      <c r="AZ21" t="s">
        <v>79</v>
      </c>
      <c r="BA21" t="s">
        <v>80</v>
      </c>
    </row>
    <row r="22" spans="1:53" x14ac:dyDescent="0.25">
      <c r="A22" t="s">
        <v>124</v>
      </c>
      <c r="B22">
        <v>12.173057416443202</v>
      </c>
      <c r="C22">
        <v>13.320948196255431</v>
      </c>
      <c r="D22">
        <v>12.797954955245913</v>
      </c>
      <c r="E22">
        <v>12.88796441253951</v>
      </c>
      <c r="F22">
        <v>13.026580793107328</v>
      </c>
      <c r="G22">
        <v>13.170012148435179</v>
      </c>
      <c r="H22">
        <v>13.164329211963388</v>
      </c>
      <c r="I22">
        <v>13.444215844376098</v>
      </c>
      <c r="J22">
        <v>13.629837643002032</v>
      </c>
      <c r="K22">
        <v>13.801579359172885</v>
      </c>
      <c r="L22">
        <v>13.966932964289677</v>
      </c>
      <c r="M22">
        <v>13.979016447805206</v>
      </c>
      <c r="N22">
        <v>14.148079454084995</v>
      </c>
      <c r="O22">
        <v>14.257668315030674</v>
      </c>
      <c r="P22">
        <v>14.371647675203869</v>
      </c>
      <c r="Q22">
        <v>14.441860781888078</v>
      </c>
      <c r="R22">
        <v>14.594322442932569</v>
      </c>
      <c r="S22">
        <v>14.67243243144129</v>
      </c>
      <c r="T22">
        <v>14.777062182330322</v>
      </c>
      <c r="U22">
        <v>14.815759169138035</v>
      </c>
      <c r="V22">
        <v>14.903987087996196</v>
      </c>
      <c r="W22">
        <v>14.911689240656067</v>
      </c>
      <c r="X22">
        <v>14.981609269177723</v>
      </c>
      <c r="Y22">
        <v>14.973668785880998</v>
      </c>
      <c r="Z22">
        <v>15.035322016019004</v>
      </c>
      <c r="AA22">
        <v>15.025531113371079</v>
      </c>
      <c r="AB22">
        <v>15.085678221527935</v>
      </c>
      <c r="AC22">
        <v>15.075684106104381</v>
      </c>
      <c r="AD22">
        <v>15.138668194567964</v>
      </c>
      <c r="AE22">
        <v>15.123618833215522</v>
      </c>
      <c r="AF22">
        <v>15.177995722479261</v>
      </c>
      <c r="AG22">
        <v>15.152948577303334</v>
      </c>
      <c r="AH22">
        <v>15.201394723379641</v>
      </c>
      <c r="AI22">
        <v>15.169279894068936</v>
      </c>
      <c r="AJ22">
        <v>15.212989865497251</v>
      </c>
      <c r="AK22">
        <v>15.177142181735276</v>
      </c>
      <c r="AL22">
        <v>15.22090894009763</v>
      </c>
      <c r="AM22">
        <v>15.18609176426895</v>
      </c>
      <c r="AN22">
        <v>15.229046269949819</v>
      </c>
      <c r="AO22">
        <v>15.191268797212624</v>
      </c>
      <c r="AP22">
        <v>15.234122757562451</v>
      </c>
      <c r="AQ22">
        <v>15.189484482269688</v>
      </c>
      <c r="AR22">
        <v>15.219140835927014</v>
      </c>
      <c r="AS22">
        <v>15.166646479999146</v>
      </c>
      <c r="AT22">
        <v>15.199554328746162</v>
      </c>
      <c r="AU22">
        <v>15.151002816459371</v>
      </c>
      <c r="AV22">
        <v>15.18444706282455</v>
      </c>
      <c r="AW22">
        <v>15.13632830256598</v>
      </c>
      <c r="AX22">
        <v>15.176972830693035</v>
      </c>
      <c r="AY22">
        <v>15.138007909964173</v>
      </c>
      <c r="AZ22">
        <v>15.18759002942072</v>
      </c>
      <c r="BA22">
        <v>15.158186128960235</v>
      </c>
    </row>
    <row r="23" spans="1:53" x14ac:dyDescent="0.25">
      <c r="A23" t="s">
        <v>126</v>
      </c>
      <c r="G23">
        <v>13.170012148435182</v>
      </c>
      <c r="H23">
        <v>13.207164330717511</v>
      </c>
      <c r="I23">
        <v>13.363656638660913</v>
      </c>
      <c r="J23">
        <v>13.490468582009687</v>
      </c>
      <c r="K23">
        <v>13.603633138526673</v>
      </c>
      <c r="L23">
        <v>13.70368762702128</v>
      </c>
      <c r="M23">
        <v>13.713186782754851</v>
      </c>
      <c r="N23">
        <v>13.776741419330344</v>
      </c>
      <c r="O23">
        <v>13.787010686328307</v>
      </c>
      <c r="P23">
        <v>13.775415418098527</v>
      </c>
      <c r="Q23">
        <v>13.751063405133779</v>
      </c>
      <c r="R23">
        <v>13.762663968436541</v>
      </c>
      <c r="S23">
        <v>13.739030144540987</v>
      </c>
      <c r="T23">
        <v>13.713911036643413</v>
      </c>
      <c r="U23">
        <v>13.676398373368281</v>
      </c>
      <c r="V23">
        <v>13.627975501216021</v>
      </c>
      <c r="W23">
        <v>13.569056803020558</v>
      </c>
      <c r="X23">
        <v>13.513105908978538</v>
      </c>
      <c r="Y23">
        <v>13.467001658727172</v>
      </c>
      <c r="Z23">
        <v>13.415132003592619</v>
      </c>
      <c r="AA23">
        <v>13.368295479567372</v>
      </c>
      <c r="AB23">
        <v>13.32193912093337</v>
      </c>
      <c r="AC23">
        <v>13.28057144518564</v>
      </c>
      <c r="AD23">
        <v>13.241838942421946</v>
      </c>
      <c r="AE23">
        <v>13.205768703056952</v>
      </c>
      <c r="AF23">
        <v>13.171422003167356</v>
      </c>
      <c r="AG23">
        <v>13.129030560609001</v>
      </c>
      <c r="AH23">
        <v>13.089317133242501</v>
      </c>
      <c r="AI23">
        <v>13.050369868455814</v>
      </c>
      <c r="AJ23">
        <v>13.03041697627323</v>
      </c>
      <c r="AK23">
        <v>13.005949439901329</v>
      </c>
      <c r="AL23">
        <v>12.987678151857249</v>
      </c>
      <c r="AM23">
        <v>12.981120623588124</v>
      </c>
      <c r="AN23">
        <v>12.976978054908384</v>
      </c>
      <c r="AO23">
        <v>12.96321302298478</v>
      </c>
      <c r="AP23">
        <v>12.966704452114181</v>
      </c>
      <c r="AQ23">
        <v>12.964443034547203</v>
      </c>
      <c r="AR23">
        <v>12.95923052858018</v>
      </c>
      <c r="AS23">
        <v>12.948070611224271</v>
      </c>
      <c r="AT23">
        <v>12.948587745544403</v>
      </c>
      <c r="AU23">
        <v>12.949197593293491</v>
      </c>
      <c r="AV23">
        <v>12.952555989275433</v>
      </c>
      <c r="AW23">
        <v>12.953539752787197</v>
      </c>
      <c r="AX23">
        <v>12.968388527038222</v>
      </c>
      <c r="AY23">
        <v>12.97456380089581</v>
      </c>
      <c r="AZ23">
        <v>12.985789763419202</v>
      </c>
      <c r="BA23">
        <v>13.00882963164179</v>
      </c>
    </row>
    <row r="40" spans="1:53" x14ac:dyDescent="0.25">
      <c r="A40" t="s">
        <v>89</v>
      </c>
      <c r="B40" t="s">
        <v>28</v>
      </c>
      <c r="C40" t="s">
        <v>30</v>
      </c>
      <c r="D40" t="s">
        <v>31</v>
      </c>
      <c r="E40" t="s">
        <v>32</v>
      </c>
      <c r="F40" t="s">
        <v>33</v>
      </c>
      <c r="G40" t="s">
        <v>34</v>
      </c>
      <c r="H40" t="s">
        <v>35</v>
      </c>
      <c r="I40" t="s">
        <v>36</v>
      </c>
      <c r="J40" t="s">
        <v>37</v>
      </c>
      <c r="K40" t="s">
        <v>38</v>
      </c>
      <c r="L40" t="s">
        <v>39</v>
      </c>
      <c r="M40" t="s">
        <v>40</v>
      </c>
      <c r="N40" t="s">
        <v>41</v>
      </c>
      <c r="O40" t="s">
        <v>42</v>
      </c>
      <c r="P40" t="s">
        <v>43</v>
      </c>
      <c r="Q40" t="s">
        <v>44</v>
      </c>
      <c r="R40" t="s">
        <v>45</v>
      </c>
      <c r="S40" t="s">
        <v>46</v>
      </c>
      <c r="T40" t="s">
        <v>47</v>
      </c>
      <c r="U40" t="s">
        <v>48</v>
      </c>
      <c r="V40" t="s">
        <v>49</v>
      </c>
      <c r="W40" t="s">
        <v>50</v>
      </c>
      <c r="X40" t="s">
        <v>51</v>
      </c>
      <c r="Y40" t="s">
        <v>52</v>
      </c>
      <c r="Z40" t="s">
        <v>53</v>
      </c>
      <c r="AA40" t="s">
        <v>54</v>
      </c>
      <c r="AB40" t="s">
        <v>55</v>
      </c>
      <c r="AC40" t="s">
        <v>56</v>
      </c>
      <c r="AD40" t="s">
        <v>57</v>
      </c>
      <c r="AE40" t="s">
        <v>58</v>
      </c>
      <c r="AF40" t="s">
        <v>59</v>
      </c>
      <c r="AG40" t="s">
        <v>60</v>
      </c>
      <c r="AH40" t="s">
        <v>61</v>
      </c>
      <c r="AI40" t="s">
        <v>62</v>
      </c>
      <c r="AJ40" t="s">
        <v>63</v>
      </c>
      <c r="AK40" t="s">
        <v>64</v>
      </c>
      <c r="AL40" t="s">
        <v>65</v>
      </c>
      <c r="AM40" t="s">
        <v>66</v>
      </c>
      <c r="AN40" t="s">
        <v>67</v>
      </c>
      <c r="AO40" t="s">
        <v>68</v>
      </c>
      <c r="AP40" t="s">
        <v>69</v>
      </c>
      <c r="AQ40" t="s">
        <v>70</v>
      </c>
      <c r="AR40" t="s">
        <v>71</v>
      </c>
      <c r="AS40" t="s">
        <v>72</v>
      </c>
      <c r="AT40" t="s">
        <v>73</v>
      </c>
      <c r="AU40" t="s">
        <v>74</v>
      </c>
      <c r="AV40" t="s">
        <v>75</v>
      </c>
      <c r="AW40" t="s">
        <v>76</v>
      </c>
      <c r="AX40" t="s">
        <v>77</v>
      </c>
      <c r="AY40" t="s">
        <v>78</v>
      </c>
      <c r="AZ40" t="s">
        <v>79</v>
      </c>
      <c r="BA40" t="s">
        <v>80</v>
      </c>
    </row>
    <row r="41" spans="1:53" x14ac:dyDescent="0.25">
      <c r="A41" t="s">
        <v>124</v>
      </c>
      <c r="B41">
        <v>12.173057416443202</v>
      </c>
      <c r="C41">
        <v>13.320948196255431</v>
      </c>
      <c r="D41">
        <v>12.797954955245913</v>
      </c>
      <c r="E41">
        <v>12.88796441253951</v>
      </c>
      <c r="F41">
        <v>13.026580793107328</v>
      </c>
      <c r="G41">
        <v>13.170012148435179</v>
      </c>
      <c r="H41">
        <v>13.164329211963388</v>
      </c>
      <c r="I41">
        <v>13.444215844376098</v>
      </c>
      <c r="J41">
        <v>13.629837643002032</v>
      </c>
      <c r="K41">
        <v>13.801579359172885</v>
      </c>
      <c r="L41">
        <v>13.966932964289677</v>
      </c>
      <c r="M41">
        <v>13.979016447805206</v>
      </c>
      <c r="N41">
        <v>14.148079454084995</v>
      </c>
      <c r="O41">
        <v>14.257668315030674</v>
      </c>
      <c r="P41">
        <v>14.371647675203869</v>
      </c>
      <c r="Q41">
        <v>14.441860781888078</v>
      </c>
      <c r="R41">
        <v>14.594322442932569</v>
      </c>
      <c r="S41">
        <v>14.67243243144129</v>
      </c>
      <c r="T41">
        <v>14.777062182330322</v>
      </c>
      <c r="U41">
        <v>14.815759169138035</v>
      </c>
      <c r="V41">
        <v>14.903987087996196</v>
      </c>
      <c r="W41">
        <v>14.911689240656067</v>
      </c>
      <c r="X41">
        <v>14.981609269177723</v>
      </c>
      <c r="Y41">
        <v>14.973668785880998</v>
      </c>
      <c r="Z41">
        <v>15.035322016019004</v>
      </c>
      <c r="AA41">
        <v>15.025531113371079</v>
      </c>
      <c r="AB41">
        <v>15.085678221527935</v>
      </c>
      <c r="AC41">
        <v>15.075684106104381</v>
      </c>
      <c r="AD41">
        <v>15.138668194567964</v>
      </c>
      <c r="AE41">
        <v>15.123618833215522</v>
      </c>
      <c r="AF41">
        <v>15.177995722479261</v>
      </c>
      <c r="AG41">
        <v>15.152948577303334</v>
      </c>
      <c r="AH41">
        <v>15.201394723379641</v>
      </c>
      <c r="AI41">
        <v>15.169279894068936</v>
      </c>
      <c r="AJ41">
        <v>15.212989865497251</v>
      </c>
      <c r="AK41">
        <v>15.177142181735276</v>
      </c>
      <c r="AL41">
        <v>15.22090894009763</v>
      </c>
      <c r="AM41">
        <v>15.18609176426895</v>
      </c>
      <c r="AN41">
        <v>15.229046269949819</v>
      </c>
      <c r="AO41">
        <v>15.191268797212624</v>
      </c>
      <c r="AP41">
        <v>15.234122757562451</v>
      </c>
      <c r="AQ41">
        <v>15.189484482269688</v>
      </c>
      <c r="AR41">
        <v>15.219140835927014</v>
      </c>
      <c r="AS41">
        <v>15.166646479999146</v>
      </c>
      <c r="AT41">
        <v>15.199554328746162</v>
      </c>
      <c r="AU41">
        <v>15.151002816459371</v>
      </c>
      <c r="AV41">
        <v>15.18444706282455</v>
      </c>
      <c r="AW41">
        <v>15.13632830256598</v>
      </c>
      <c r="AX41">
        <v>15.176972830693035</v>
      </c>
      <c r="AY41">
        <v>15.138007909964173</v>
      </c>
      <c r="AZ41">
        <v>15.18759002942072</v>
      </c>
      <c r="BA41">
        <v>15.158186128960235</v>
      </c>
    </row>
    <row r="42" spans="1:53" x14ac:dyDescent="0.25">
      <c r="A42" t="s">
        <v>127</v>
      </c>
      <c r="G42">
        <v>13.170012148435179</v>
      </c>
      <c r="H42">
        <v>13.159819259746516</v>
      </c>
      <c r="I42">
        <v>13.430537661524744</v>
      </c>
      <c r="J42">
        <v>13.602113788817979</v>
      </c>
      <c r="K42">
        <v>13.754657550482113</v>
      </c>
      <c r="L42">
        <v>13.89542880174174</v>
      </c>
      <c r="M42">
        <v>13.880465043380996</v>
      </c>
      <c r="N42">
        <v>14.021086919926402</v>
      </c>
      <c r="O42">
        <v>14.102287181747347</v>
      </c>
      <c r="P42">
        <v>14.187464356796113</v>
      </c>
      <c r="Q42">
        <v>14.229156596217242</v>
      </c>
      <c r="R42">
        <v>14.351540212127745</v>
      </c>
      <c r="S42">
        <v>14.400452614397702</v>
      </c>
      <c r="T42">
        <v>14.475130861803775</v>
      </c>
      <c r="U42">
        <v>14.485004544955961</v>
      </c>
      <c r="V42">
        <v>14.543121895930923</v>
      </c>
      <c r="W42">
        <v>14.522534049316231</v>
      </c>
      <c r="X42">
        <v>14.562449876747229</v>
      </c>
      <c r="Y42">
        <v>14.526620362708204</v>
      </c>
      <c r="Z42">
        <v>14.558256820876379</v>
      </c>
      <c r="AA42">
        <v>14.520670174003142</v>
      </c>
      <c r="AB42">
        <v>14.550630605041301</v>
      </c>
      <c r="AC42">
        <v>14.512897032274786</v>
      </c>
      <c r="AD42">
        <v>14.545374659773136</v>
      </c>
      <c r="AE42">
        <v>14.502843296970234</v>
      </c>
      <c r="AF42">
        <v>14.526869095289792</v>
      </c>
      <c r="AG42">
        <v>14.47487901860147</v>
      </c>
      <c r="AH42">
        <v>14.493105200479182</v>
      </c>
      <c r="AI42">
        <v>14.434550056205948</v>
      </c>
      <c r="AJ42">
        <v>14.448180590526762</v>
      </c>
      <c r="AK42">
        <v>14.386295228251022</v>
      </c>
      <c r="AL42">
        <v>14.399913301145414</v>
      </c>
      <c r="AM42">
        <v>14.339229681571499</v>
      </c>
      <c r="AN42">
        <v>14.352024024108443</v>
      </c>
      <c r="AO42">
        <v>14.288783040704795</v>
      </c>
      <c r="AP42">
        <v>14.301430703501167</v>
      </c>
      <c r="AQ42">
        <v>14.232004508333999</v>
      </c>
      <c r="AR42">
        <v>14.23227527860071</v>
      </c>
      <c r="AS42">
        <v>14.155819995501743</v>
      </c>
      <c r="AT42">
        <v>14.159164500914883</v>
      </c>
      <c r="AU42">
        <v>14.086706689840275</v>
      </c>
      <c r="AV42">
        <v>14.090565337261298</v>
      </c>
      <c r="AW42">
        <v>14.018814957878071</v>
      </c>
      <c r="AX42">
        <v>14.029337095187886</v>
      </c>
      <c r="AY42">
        <v>13.96631569972363</v>
      </c>
      <c r="AZ42">
        <v>13.985018905205102</v>
      </c>
      <c r="BA42">
        <v>13.931002795108435</v>
      </c>
    </row>
    <row r="59" spans="1:53" x14ac:dyDescent="0.25">
      <c r="A59" t="s">
        <v>89</v>
      </c>
      <c r="B59" t="s">
        <v>28</v>
      </c>
      <c r="C59" t="s">
        <v>30</v>
      </c>
      <c r="D59" t="s">
        <v>31</v>
      </c>
      <c r="E59" t="s">
        <v>32</v>
      </c>
      <c r="F59" t="s">
        <v>33</v>
      </c>
      <c r="G59" t="s">
        <v>34</v>
      </c>
      <c r="H59" t="s">
        <v>35</v>
      </c>
      <c r="I59" t="s">
        <v>36</v>
      </c>
      <c r="J59" t="s">
        <v>37</v>
      </c>
      <c r="K59" t="s">
        <v>38</v>
      </c>
      <c r="L59" t="s">
        <v>39</v>
      </c>
      <c r="M59" t="s">
        <v>40</v>
      </c>
      <c r="N59" t="s">
        <v>41</v>
      </c>
      <c r="O59" t="s">
        <v>42</v>
      </c>
      <c r="P59" t="s">
        <v>43</v>
      </c>
      <c r="Q59" t="s">
        <v>44</v>
      </c>
      <c r="R59" t="s">
        <v>45</v>
      </c>
      <c r="S59" t="s">
        <v>46</v>
      </c>
      <c r="T59" t="s">
        <v>47</v>
      </c>
      <c r="U59" t="s">
        <v>48</v>
      </c>
      <c r="V59" t="s">
        <v>49</v>
      </c>
      <c r="W59" t="s">
        <v>50</v>
      </c>
      <c r="X59" t="s">
        <v>51</v>
      </c>
      <c r="Y59" t="s">
        <v>52</v>
      </c>
      <c r="Z59" t="s">
        <v>53</v>
      </c>
      <c r="AA59" t="s">
        <v>54</v>
      </c>
      <c r="AB59" t="s">
        <v>55</v>
      </c>
      <c r="AC59" t="s">
        <v>56</v>
      </c>
      <c r="AD59" t="s">
        <v>57</v>
      </c>
      <c r="AE59" t="s">
        <v>58</v>
      </c>
      <c r="AF59" t="s">
        <v>59</v>
      </c>
      <c r="AG59" t="s">
        <v>60</v>
      </c>
      <c r="AH59" t="s">
        <v>61</v>
      </c>
      <c r="AI59" t="s">
        <v>62</v>
      </c>
      <c r="AJ59" t="s">
        <v>63</v>
      </c>
      <c r="AK59" t="s">
        <v>64</v>
      </c>
      <c r="AL59" t="s">
        <v>65</v>
      </c>
      <c r="AM59" t="s">
        <v>66</v>
      </c>
      <c r="AN59" t="s">
        <v>67</v>
      </c>
      <c r="AO59" t="s">
        <v>68</v>
      </c>
      <c r="AP59" t="s">
        <v>69</v>
      </c>
      <c r="AQ59" t="s">
        <v>70</v>
      </c>
      <c r="AR59" t="s">
        <v>71</v>
      </c>
      <c r="AS59" t="s">
        <v>72</v>
      </c>
      <c r="AT59" t="s">
        <v>73</v>
      </c>
      <c r="AU59" t="s">
        <v>74</v>
      </c>
      <c r="AV59" t="s">
        <v>75</v>
      </c>
      <c r="AW59" t="s">
        <v>76</v>
      </c>
      <c r="AX59" t="s">
        <v>77</v>
      </c>
      <c r="AY59" t="s">
        <v>78</v>
      </c>
      <c r="AZ59" t="s">
        <v>79</v>
      </c>
      <c r="BA59" t="s">
        <v>80</v>
      </c>
    </row>
    <row r="60" spans="1:53" x14ac:dyDescent="0.25">
      <c r="A60" t="s">
        <v>124</v>
      </c>
      <c r="B60">
        <v>12.173057416443202</v>
      </c>
      <c r="C60">
        <v>13.320948196255431</v>
      </c>
      <c r="D60">
        <v>12.797954955245913</v>
      </c>
      <c r="E60">
        <v>12.88796441253951</v>
      </c>
      <c r="F60">
        <v>13.026580793107328</v>
      </c>
      <c r="G60">
        <v>13.170012148435179</v>
      </c>
      <c r="H60">
        <v>13.164329211963388</v>
      </c>
      <c r="I60">
        <v>13.444215844376098</v>
      </c>
      <c r="J60">
        <v>13.629837643002032</v>
      </c>
      <c r="K60">
        <v>13.801579359172885</v>
      </c>
      <c r="L60">
        <v>13.966932964289677</v>
      </c>
      <c r="M60">
        <v>13.979016447805206</v>
      </c>
      <c r="N60">
        <v>14.148079454084995</v>
      </c>
      <c r="O60">
        <v>14.257668315030674</v>
      </c>
      <c r="P60">
        <v>14.371647675203869</v>
      </c>
      <c r="Q60">
        <v>14.441860781888078</v>
      </c>
      <c r="R60">
        <v>14.594322442932569</v>
      </c>
      <c r="S60">
        <v>14.67243243144129</v>
      </c>
      <c r="T60">
        <v>14.777062182330322</v>
      </c>
      <c r="U60">
        <v>14.815759169138035</v>
      </c>
      <c r="V60">
        <v>14.903987087996196</v>
      </c>
      <c r="W60">
        <v>14.911689240656067</v>
      </c>
      <c r="X60">
        <v>14.981609269177723</v>
      </c>
      <c r="Y60">
        <v>14.973668785880998</v>
      </c>
      <c r="Z60">
        <v>15.035322016019004</v>
      </c>
      <c r="AA60">
        <v>15.025531113371079</v>
      </c>
      <c r="AB60">
        <v>15.085678221527935</v>
      </c>
      <c r="AC60">
        <v>15.075684106104381</v>
      </c>
      <c r="AD60">
        <v>15.138668194567964</v>
      </c>
      <c r="AE60">
        <v>15.123618833215522</v>
      </c>
      <c r="AF60">
        <v>15.177995722479261</v>
      </c>
      <c r="AG60">
        <v>15.152948577303334</v>
      </c>
      <c r="AH60">
        <v>15.201394723379641</v>
      </c>
      <c r="AI60">
        <v>15.169279894068936</v>
      </c>
      <c r="AJ60">
        <v>15.212989865497251</v>
      </c>
      <c r="AK60">
        <v>15.177142181735276</v>
      </c>
      <c r="AL60">
        <v>15.22090894009763</v>
      </c>
      <c r="AM60">
        <v>15.18609176426895</v>
      </c>
      <c r="AN60">
        <v>15.229046269949819</v>
      </c>
      <c r="AO60">
        <v>15.191268797212624</v>
      </c>
      <c r="AP60">
        <v>15.234122757562451</v>
      </c>
      <c r="AQ60">
        <v>15.189484482269688</v>
      </c>
      <c r="AR60">
        <v>15.219140835927014</v>
      </c>
      <c r="AS60">
        <v>15.166646479999146</v>
      </c>
      <c r="AT60">
        <v>15.199554328746162</v>
      </c>
      <c r="AU60">
        <v>15.151002816459371</v>
      </c>
      <c r="AV60">
        <v>15.18444706282455</v>
      </c>
      <c r="AW60">
        <v>15.13632830256598</v>
      </c>
      <c r="AX60">
        <v>15.176972830693035</v>
      </c>
      <c r="AY60">
        <v>15.138007909964173</v>
      </c>
      <c r="AZ60">
        <v>15.18759002942072</v>
      </c>
      <c r="BA60">
        <v>15.158186128960235</v>
      </c>
    </row>
    <row r="61" spans="1:53" x14ac:dyDescent="0.25">
      <c r="A61" t="s">
        <v>128</v>
      </c>
      <c r="G61">
        <v>13.170012148435179</v>
      </c>
      <c r="H61">
        <v>12.936027508162329</v>
      </c>
      <c r="I61">
        <v>12.963816266589525</v>
      </c>
      <c r="J61">
        <v>12.896783420359011</v>
      </c>
      <c r="K61">
        <v>12.820030101239849</v>
      </c>
      <c r="L61">
        <v>12.743650534159322</v>
      </c>
      <c r="M61">
        <v>12.549810386681704</v>
      </c>
      <c r="N61">
        <v>12.69677034094663</v>
      </c>
      <c r="O61">
        <v>12.79088452098887</v>
      </c>
      <c r="P61">
        <v>12.89052213151691</v>
      </c>
      <c r="Q61">
        <v>12.952641352870232</v>
      </c>
      <c r="R61">
        <v>13.091144279463762</v>
      </c>
      <c r="S61">
        <v>13.161708315175138</v>
      </c>
      <c r="T61">
        <v>13.255625358356703</v>
      </c>
      <c r="U61">
        <v>13.28684473089239</v>
      </c>
      <c r="V61">
        <v>13.362769160332803</v>
      </c>
      <c r="W61">
        <v>13.364206608729406</v>
      </c>
      <c r="X61">
        <v>13.42036455289206</v>
      </c>
      <c r="Y61">
        <v>13.406201581220994</v>
      </c>
      <c r="Z61">
        <v>13.454094252262655</v>
      </c>
      <c r="AA61">
        <v>13.43937733968195</v>
      </c>
      <c r="AB61">
        <v>13.491946983762872</v>
      </c>
      <c r="AC61">
        <v>13.484373420750799</v>
      </c>
      <c r="AD61">
        <v>13.538953347385389</v>
      </c>
      <c r="AE61">
        <v>13.52056878626985</v>
      </c>
      <c r="AF61">
        <v>13.561564327587901</v>
      </c>
      <c r="AG61">
        <v>13.532409001710597</v>
      </c>
      <c r="AH61">
        <v>13.568752749552273</v>
      </c>
      <c r="AI61">
        <v>13.535547761206569</v>
      </c>
      <c r="AJ61">
        <v>13.56729868195446</v>
      </c>
      <c r="AK61">
        <v>13.533168996337126</v>
      </c>
      <c r="AL61">
        <v>13.572338175589177</v>
      </c>
      <c r="AM61">
        <v>13.543288380427041</v>
      </c>
      <c r="AN61">
        <v>13.583945316004995</v>
      </c>
      <c r="AO61">
        <v>13.55125194225441</v>
      </c>
      <c r="AP61">
        <v>13.587753680436348</v>
      </c>
      <c r="AQ61">
        <v>13.544748045964633</v>
      </c>
      <c r="AR61">
        <v>13.568542102033756</v>
      </c>
      <c r="AS61">
        <v>13.520057081213396</v>
      </c>
      <c r="AT61">
        <v>13.547511385762803</v>
      </c>
      <c r="AU61">
        <v>13.501821104255235</v>
      </c>
      <c r="AV61">
        <v>13.530036246152486</v>
      </c>
      <c r="AW61">
        <v>13.485183160307219</v>
      </c>
      <c r="AX61">
        <v>13.517031765940141</v>
      </c>
      <c r="AY61">
        <v>13.476879271542805</v>
      </c>
      <c r="AZ61">
        <v>13.516415694915189</v>
      </c>
      <c r="BA61">
        <v>13.486946505128808</v>
      </c>
    </row>
    <row r="62" spans="1:53" x14ac:dyDescent="0.25">
      <c r="A62" s="19" t="s">
        <v>159</v>
      </c>
      <c r="B62" s="20">
        <v>12.194095074901934</v>
      </c>
      <c r="C62" s="20">
        <v>13.327759796718873</v>
      </c>
      <c r="D62" s="20">
        <v>12.823988107620346</v>
      </c>
      <c r="E62" s="20">
        <v>12.779438586734985</v>
      </c>
      <c r="F62" s="20">
        <v>12.897095646078089</v>
      </c>
      <c r="G62" s="20">
        <v>12.981612192691722</v>
      </c>
      <c r="H62" s="20">
        <v>12.933486345803628</v>
      </c>
      <c r="I62" s="20">
        <v>13.124395566349158</v>
      </c>
      <c r="J62" s="20">
        <v>13.216241264834926</v>
      </c>
      <c r="K62" s="20">
        <v>13.276395194274814</v>
      </c>
      <c r="L62" s="20">
        <v>13.384961320027465</v>
      </c>
      <c r="M62" s="20">
        <v>13.36448094477907</v>
      </c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69526-BCE9-424E-B785-31210D06A233}">
  <dimension ref="A1"/>
  <sheetViews>
    <sheetView zoomScaleNormal="100" workbookViewId="0">
      <selection activeCell="Y19" sqref="Y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8BF11-6403-4A23-824B-32BDE6D203A3}">
  <dimension ref="A1:R50"/>
  <sheetViews>
    <sheetView workbookViewId="0">
      <selection activeCell="C50" sqref="C50"/>
    </sheetView>
  </sheetViews>
  <sheetFormatPr defaultRowHeight="15" x14ac:dyDescent="0.25"/>
  <cols>
    <col min="1" max="1" width="11" customWidth="1"/>
    <col min="2" max="3" width="10" customWidth="1"/>
  </cols>
  <sheetData>
    <row r="1" spans="1:18" x14ac:dyDescent="0.25">
      <c r="A1" t="s">
        <v>89</v>
      </c>
      <c r="B1" t="s">
        <v>90</v>
      </c>
      <c r="C1" t="s">
        <v>91</v>
      </c>
      <c r="O1" s="18" t="s">
        <v>162</v>
      </c>
      <c r="P1" s="18" t="s">
        <v>163</v>
      </c>
      <c r="Q1" s="18" t="s">
        <v>164</v>
      </c>
      <c r="R1" s="18" t="s">
        <v>92</v>
      </c>
    </row>
    <row r="2" spans="1:18" x14ac:dyDescent="0.25">
      <c r="A2">
        <v>2022</v>
      </c>
      <c r="B2" s="17">
        <v>0</v>
      </c>
      <c r="C2" s="17">
        <v>0</v>
      </c>
      <c r="E2" s="18"/>
      <c r="F2" s="18"/>
      <c r="H2" s="12"/>
      <c r="I2" s="12"/>
      <c r="O2" s="18">
        <v>6.6</v>
      </c>
      <c r="P2" s="18">
        <v>1.6</v>
      </c>
      <c r="Q2" s="18">
        <v>105.1</v>
      </c>
      <c r="R2" s="18" t="s">
        <v>93</v>
      </c>
    </row>
    <row r="3" spans="1:18" x14ac:dyDescent="0.25">
      <c r="A3">
        <v>2023</v>
      </c>
      <c r="B3" s="17">
        <v>0.59999999999999964</v>
      </c>
      <c r="C3" s="17">
        <v>0.69999999999999929</v>
      </c>
      <c r="H3" s="12"/>
      <c r="I3" s="12"/>
      <c r="O3" s="18">
        <v>1.2</v>
      </c>
      <c r="P3" s="18">
        <v>-2.1</v>
      </c>
      <c r="Q3" s="18">
        <v>111.6</v>
      </c>
      <c r="R3" s="18" t="s">
        <v>94</v>
      </c>
    </row>
    <row r="4" spans="1:18" x14ac:dyDescent="0.25">
      <c r="A4">
        <v>2024</v>
      </c>
      <c r="B4" s="17">
        <v>0.79999999999999893</v>
      </c>
      <c r="C4" s="17">
        <v>0.90000000000000213</v>
      </c>
      <c r="H4" s="12"/>
      <c r="I4" s="12"/>
      <c r="O4" s="18">
        <v>2.2999999999999998</v>
      </c>
      <c r="P4" s="18">
        <v>1</v>
      </c>
      <c r="Q4" s="18">
        <v>66.3</v>
      </c>
      <c r="R4" s="18" t="s">
        <v>95</v>
      </c>
    </row>
    <row r="5" spans="1:18" x14ac:dyDescent="0.25">
      <c r="A5">
        <v>2025</v>
      </c>
      <c r="B5" s="17">
        <v>0.90000000000000036</v>
      </c>
      <c r="C5" s="17">
        <v>1.1999999999999993</v>
      </c>
      <c r="H5" s="12"/>
      <c r="I5" s="12"/>
      <c r="O5" s="18">
        <v>0.5</v>
      </c>
      <c r="P5" s="18">
        <v>-1.7</v>
      </c>
      <c r="Q5" s="18">
        <v>144.4</v>
      </c>
      <c r="R5" s="18" t="s">
        <v>96</v>
      </c>
    </row>
    <row r="6" spans="1:18" x14ac:dyDescent="0.25">
      <c r="A6">
        <v>2026</v>
      </c>
      <c r="B6" s="17">
        <v>0.90000000000000036</v>
      </c>
      <c r="C6" s="17">
        <v>1.4000000000000021</v>
      </c>
      <c r="H6" s="12"/>
      <c r="I6" s="12"/>
      <c r="O6" s="18">
        <v>5.4</v>
      </c>
      <c r="P6" s="18">
        <v>1.1000000000000001</v>
      </c>
      <c r="Q6" s="18">
        <v>51</v>
      </c>
      <c r="R6" s="18" t="s">
        <v>97</v>
      </c>
    </row>
    <row r="7" spans="1:18" x14ac:dyDescent="0.25">
      <c r="A7">
        <v>2027</v>
      </c>
      <c r="B7" s="17">
        <v>1</v>
      </c>
      <c r="C7" s="17">
        <v>1.6000000000000014</v>
      </c>
      <c r="H7" s="12"/>
      <c r="I7" s="12"/>
      <c r="O7" s="18">
        <v>0.7</v>
      </c>
      <c r="P7" s="18">
        <v>-2</v>
      </c>
      <c r="Q7" s="18">
        <v>113.2</v>
      </c>
      <c r="R7" s="18" t="s">
        <v>98</v>
      </c>
    </row>
    <row r="8" spans="1:18" x14ac:dyDescent="0.25">
      <c r="A8">
        <v>2028</v>
      </c>
      <c r="B8" s="17">
        <v>1.0999999999999996</v>
      </c>
      <c r="C8" s="17">
        <v>1.8000000000000007</v>
      </c>
      <c r="H8" s="12"/>
      <c r="I8" s="12"/>
    </row>
    <row r="9" spans="1:18" x14ac:dyDescent="0.25">
      <c r="A9">
        <v>2029</v>
      </c>
      <c r="B9" s="17">
        <v>1.2999999999999989</v>
      </c>
      <c r="C9" s="17">
        <v>2.1999999999999993</v>
      </c>
      <c r="H9" s="12"/>
      <c r="I9" s="12"/>
    </row>
    <row r="10" spans="1:18" x14ac:dyDescent="0.25">
      <c r="A10">
        <v>2030</v>
      </c>
      <c r="B10" s="17">
        <v>1.2999999999999989</v>
      </c>
      <c r="C10" s="17">
        <v>2.4000000000000021</v>
      </c>
      <c r="H10" s="12"/>
      <c r="I10" s="12"/>
    </row>
    <row r="11" spans="1:18" x14ac:dyDescent="0.25">
      <c r="A11">
        <v>2031</v>
      </c>
      <c r="B11" s="17">
        <v>1.2999999999999989</v>
      </c>
      <c r="C11" s="17">
        <v>2.5</v>
      </c>
      <c r="H11" s="12"/>
      <c r="I11" s="12"/>
    </row>
    <row r="12" spans="1:18" x14ac:dyDescent="0.25">
      <c r="A12">
        <v>2032</v>
      </c>
      <c r="B12" s="17">
        <v>1.4000000000000004</v>
      </c>
      <c r="C12" s="17">
        <v>2.6000000000000014</v>
      </c>
      <c r="H12" s="12"/>
      <c r="I12" s="12"/>
    </row>
    <row r="13" spans="1:18" x14ac:dyDescent="0.25">
      <c r="A13">
        <v>2033</v>
      </c>
      <c r="B13" s="17">
        <v>1.4000000000000004</v>
      </c>
      <c r="C13" s="17">
        <v>2.6999999999999993</v>
      </c>
      <c r="H13" s="12"/>
      <c r="I13" s="12"/>
    </row>
    <row r="14" spans="1:18" x14ac:dyDescent="0.25">
      <c r="A14">
        <v>2034</v>
      </c>
      <c r="B14" s="17">
        <v>1.5</v>
      </c>
      <c r="C14" s="17">
        <v>2.9000000000000021</v>
      </c>
      <c r="H14" s="12"/>
      <c r="I14" s="12"/>
    </row>
    <row r="15" spans="1:18" x14ac:dyDescent="0.25">
      <c r="A15">
        <v>2035</v>
      </c>
      <c r="B15" s="17">
        <v>1.5999999999999996</v>
      </c>
      <c r="C15" s="17">
        <v>3.1000000000000014</v>
      </c>
      <c r="H15" s="12"/>
      <c r="I15" s="12"/>
    </row>
    <row r="16" spans="1:18" x14ac:dyDescent="0.25">
      <c r="A16">
        <v>2036</v>
      </c>
      <c r="B16" s="17">
        <v>1.6999999999999993</v>
      </c>
      <c r="C16" s="17">
        <v>3.3000000000000007</v>
      </c>
      <c r="H16" s="12"/>
      <c r="I16" s="12"/>
    </row>
    <row r="17" spans="1:9" x14ac:dyDescent="0.25">
      <c r="A17">
        <v>2037</v>
      </c>
      <c r="B17" s="17">
        <v>1.9000000000000004</v>
      </c>
      <c r="C17" s="17">
        <v>3.5</v>
      </c>
      <c r="H17" s="12"/>
      <c r="I17" s="12"/>
    </row>
    <row r="18" spans="1:9" x14ac:dyDescent="0.25">
      <c r="A18">
        <v>2038</v>
      </c>
      <c r="B18" s="17">
        <v>2</v>
      </c>
      <c r="C18" s="17">
        <v>3.6999999999999993</v>
      </c>
      <c r="H18" s="12"/>
      <c r="I18" s="12"/>
    </row>
    <row r="19" spans="1:9" x14ac:dyDescent="0.25">
      <c r="A19">
        <v>2039</v>
      </c>
      <c r="B19" s="17">
        <v>2.0999999999999996</v>
      </c>
      <c r="C19" s="17">
        <v>3.8000000000000007</v>
      </c>
      <c r="H19" s="12"/>
      <c r="I19" s="12"/>
    </row>
    <row r="20" spans="1:9" x14ac:dyDescent="0.25">
      <c r="A20">
        <v>2040</v>
      </c>
      <c r="B20" s="17">
        <v>2.1999999999999993</v>
      </c>
      <c r="C20" s="17">
        <v>3.9000000000000021</v>
      </c>
      <c r="H20" s="12"/>
      <c r="I20" s="12"/>
    </row>
    <row r="21" spans="1:9" x14ac:dyDescent="0.25">
      <c r="A21">
        <v>2041</v>
      </c>
      <c r="B21" s="17">
        <v>2.2999999999999989</v>
      </c>
      <c r="C21" s="17">
        <v>4</v>
      </c>
      <c r="H21" s="12"/>
      <c r="I21" s="12"/>
    </row>
    <row r="22" spans="1:9" x14ac:dyDescent="0.25">
      <c r="A22">
        <v>2042</v>
      </c>
      <c r="B22" s="17">
        <v>2.2999999999999989</v>
      </c>
      <c r="C22" s="17">
        <v>4.1000000000000014</v>
      </c>
      <c r="H22" s="12"/>
      <c r="I22" s="12"/>
    </row>
    <row r="23" spans="1:9" x14ac:dyDescent="0.25">
      <c r="A23">
        <v>2043</v>
      </c>
      <c r="B23" s="17">
        <v>2.2999999999999989</v>
      </c>
      <c r="C23" s="17">
        <v>4.1000000000000014</v>
      </c>
      <c r="H23" s="12"/>
      <c r="I23" s="12"/>
    </row>
    <row r="24" spans="1:9" x14ac:dyDescent="0.25">
      <c r="A24">
        <v>2044</v>
      </c>
      <c r="B24" s="17">
        <v>2.2999999999999989</v>
      </c>
      <c r="C24" s="17">
        <v>4.1999999999999993</v>
      </c>
      <c r="H24" s="12"/>
      <c r="I24" s="12"/>
    </row>
    <row r="25" spans="1:9" x14ac:dyDescent="0.25">
      <c r="A25">
        <v>2045</v>
      </c>
      <c r="B25" s="17">
        <v>2.4000000000000004</v>
      </c>
      <c r="C25" s="17">
        <v>4.3000000000000007</v>
      </c>
      <c r="H25" s="12"/>
      <c r="I25" s="12"/>
    </row>
    <row r="26" spans="1:9" x14ac:dyDescent="0.25">
      <c r="A26">
        <v>2046</v>
      </c>
      <c r="B26" s="17">
        <v>2.4000000000000004</v>
      </c>
      <c r="C26" s="17">
        <v>4.3000000000000007</v>
      </c>
      <c r="H26" s="12"/>
      <c r="I26" s="12"/>
    </row>
    <row r="27" spans="1:9" x14ac:dyDescent="0.25">
      <c r="A27">
        <v>2047</v>
      </c>
      <c r="B27" s="17">
        <v>2.5</v>
      </c>
      <c r="C27" s="17">
        <v>4.4000000000000021</v>
      </c>
      <c r="H27" s="12"/>
      <c r="I27" s="12"/>
    </row>
    <row r="28" spans="1:9" x14ac:dyDescent="0.25">
      <c r="A28">
        <v>2048</v>
      </c>
      <c r="B28" s="17">
        <v>2.5</v>
      </c>
      <c r="C28" s="17">
        <v>4.4000000000000021</v>
      </c>
      <c r="H28" s="12"/>
      <c r="I28" s="12"/>
    </row>
    <row r="29" spans="1:9" x14ac:dyDescent="0.25">
      <c r="A29">
        <v>2049</v>
      </c>
      <c r="B29" s="17">
        <v>2.5</v>
      </c>
      <c r="C29" s="17">
        <v>4.4000000000000021</v>
      </c>
      <c r="H29" s="12"/>
      <c r="I29" s="12"/>
    </row>
    <row r="30" spans="1:9" x14ac:dyDescent="0.25">
      <c r="A30">
        <v>2050</v>
      </c>
      <c r="B30" s="17">
        <v>2.5</v>
      </c>
      <c r="C30" s="17">
        <v>4.4000000000000021</v>
      </c>
      <c r="H30" s="12"/>
      <c r="I30" s="12"/>
    </row>
    <row r="31" spans="1:9" x14ac:dyDescent="0.25">
      <c r="A31">
        <v>2051</v>
      </c>
      <c r="B31" s="17">
        <v>2.5999999999999996</v>
      </c>
      <c r="C31" s="17">
        <v>4.4000000000000021</v>
      </c>
      <c r="H31" s="12"/>
      <c r="I31" s="12"/>
    </row>
    <row r="32" spans="1:9" x14ac:dyDescent="0.25">
      <c r="A32">
        <v>2052</v>
      </c>
      <c r="B32" s="17">
        <v>2.5</v>
      </c>
      <c r="C32" s="17">
        <v>4.4000000000000021</v>
      </c>
      <c r="H32" s="12"/>
      <c r="I32" s="12"/>
    </row>
    <row r="33" spans="1:9" x14ac:dyDescent="0.25">
      <c r="A33">
        <v>2053</v>
      </c>
      <c r="B33" s="17">
        <v>2.5999999999999996</v>
      </c>
      <c r="C33" s="17">
        <v>4.4000000000000021</v>
      </c>
      <c r="H33" s="12"/>
      <c r="I33" s="12"/>
    </row>
    <row r="34" spans="1:9" x14ac:dyDescent="0.25">
      <c r="A34">
        <v>2054</v>
      </c>
      <c r="B34" s="17">
        <v>2.5</v>
      </c>
      <c r="C34" s="17">
        <v>4.3000000000000007</v>
      </c>
      <c r="H34" s="12"/>
      <c r="I34" s="12"/>
    </row>
    <row r="35" spans="1:9" x14ac:dyDescent="0.25">
      <c r="A35">
        <v>2055</v>
      </c>
      <c r="B35" s="17">
        <v>2.5999999999999996</v>
      </c>
      <c r="C35" s="17">
        <v>4.4000000000000021</v>
      </c>
      <c r="H35" s="12"/>
      <c r="I35" s="12"/>
    </row>
    <row r="36" spans="1:9" x14ac:dyDescent="0.25">
      <c r="A36">
        <v>2056</v>
      </c>
      <c r="B36" s="17">
        <v>2.5999999999999996</v>
      </c>
      <c r="C36" s="17">
        <v>4.4000000000000021</v>
      </c>
      <c r="H36" s="12"/>
      <c r="I36" s="12"/>
    </row>
    <row r="37" spans="1:9" x14ac:dyDescent="0.25">
      <c r="A37">
        <v>2057</v>
      </c>
      <c r="B37" s="17">
        <v>2.5999999999999996</v>
      </c>
      <c r="C37" s="17">
        <v>4.4000000000000021</v>
      </c>
      <c r="H37" s="12"/>
      <c r="I37" s="12"/>
    </row>
    <row r="38" spans="1:9" x14ac:dyDescent="0.25">
      <c r="A38">
        <v>2058</v>
      </c>
      <c r="B38" s="17">
        <v>2.5999999999999996</v>
      </c>
      <c r="C38" s="17">
        <v>4.4000000000000021</v>
      </c>
      <c r="H38" s="12"/>
      <c r="I38" s="12"/>
    </row>
    <row r="39" spans="1:9" x14ac:dyDescent="0.25">
      <c r="A39">
        <v>2059</v>
      </c>
      <c r="B39" s="17">
        <v>2.6999999999999993</v>
      </c>
      <c r="C39" s="17">
        <v>4.4000000000000021</v>
      </c>
      <c r="H39" s="12"/>
      <c r="I39" s="12"/>
    </row>
    <row r="40" spans="1:9" x14ac:dyDescent="0.25">
      <c r="A40">
        <v>2060</v>
      </c>
      <c r="B40" s="17">
        <v>2.5999999999999996</v>
      </c>
      <c r="C40" s="17">
        <v>4.3000000000000007</v>
      </c>
      <c r="H40" s="12"/>
      <c r="I40" s="12"/>
    </row>
    <row r="41" spans="1:9" x14ac:dyDescent="0.25">
      <c r="A41">
        <v>2061</v>
      </c>
      <c r="B41" s="17">
        <v>2.5999999999999996</v>
      </c>
      <c r="C41" s="17">
        <v>4.3000000000000007</v>
      </c>
      <c r="H41" s="12"/>
      <c r="I41" s="12"/>
    </row>
    <row r="42" spans="1:9" x14ac:dyDescent="0.25">
      <c r="A42">
        <v>2062</v>
      </c>
      <c r="B42" s="17">
        <v>2.5999999999999996</v>
      </c>
      <c r="C42" s="17">
        <v>4.1999999999999993</v>
      </c>
      <c r="H42" s="12"/>
      <c r="I42" s="12"/>
    </row>
    <row r="43" spans="1:9" x14ac:dyDescent="0.25">
      <c r="A43">
        <v>2063</v>
      </c>
      <c r="B43" s="17">
        <v>2.5999999999999996</v>
      </c>
      <c r="C43" s="17">
        <v>4.3000000000000007</v>
      </c>
      <c r="H43" s="12"/>
      <c r="I43" s="12"/>
    </row>
    <row r="44" spans="1:9" x14ac:dyDescent="0.25">
      <c r="A44">
        <v>2064</v>
      </c>
      <c r="B44" s="17">
        <v>2.5999999999999996</v>
      </c>
      <c r="C44" s="17">
        <v>4.1999999999999993</v>
      </c>
      <c r="H44" s="12"/>
      <c r="I44" s="12"/>
    </row>
    <row r="45" spans="1:9" x14ac:dyDescent="0.25">
      <c r="A45">
        <v>2065</v>
      </c>
      <c r="B45" s="17">
        <v>2.5999999999999996</v>
      </c>
      <c r="C45" s="17">
        <v>4.3000000000000007</v>
      </c>
      <c r="H45" s="12"/>
      <c r="I45" s="12"/>
    </row>
    <row r="46" spans="1:9" x14ac:dyDescent="0.25">
      <c r="A46">
        <v>2066</v>
      </c>
      <c r="B46" s="17">
        <v>2.5999999999999996</v>
      </c>
      <c r="C46" s="17">
        <v>4.1999999999999993</v>
      </c>
      <c r="H46" s="12"/>
      <c r="I46" s="12"/>
    </row>
    <row r="47" spans="1:9" x14ac:dyDescent="0.25">
      <c r="A47">
        <v>2067</v>
      </c>
      <c r="B47" s="17">
        <v>2.5999999999999996</v>
      </c>
      <c r="C47" s="17">
        <v>4.1999999999999993</v>
      </c>
      <c r="H47" s="12"/>
      <c r="I47" s="12"/>
    </row>
    <row r="48" spans="1:9" x14ac:dyDescent="0.25">
      <c r="A48">
        <v>2068</v>
      </c>
      <c r="B48" s="17">
        <v>2.5999999999999996</v>
      </c>
      <c r="C48" s="17">
        <v>4.1999999999999993</v>
      </c>
      <c r="H48" s="12"/>
      <c r="I48" s="12"/>
    </row>
    <row r="49" spans="1:9" x14ac:dyDescent="0.25">
      <c r="A49">
        <v>2069</v>
      </c>
      <c r="B49" s="17">
        <v>2.5999999999999996</v>
      </c>
      <c r="C49" s="17">
        <v>4.1999999999999993</v>
      </c>
      <c r="H49" s="12"/>
      <c r="I49" s="12"/>
    </row>
    <row r="50" spans="1:9" x14ac:dyDescent="0.25">
      <c r="A50">
        <v>2070</v>
      </c>
      <c r="B50" s="17">
        <v>2.5999999999999996</v>
      </c>
      <c r="C50" s="17">
        <v>4.1999999999999993</v>
      </c>
      <c r="H50" s="12"/>
      <c r="I50" s="12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A2D7-AF8B-4A76-B7E8-8BDDE3A4FDF9}">
  <dimension ref="A1:P20"/>
  <sheetViews>
    <sheetView workbookViewId="0">
      <selection activeCell="N8" sqref="N8"/>
    </sheetView>
  </sheetViews>
  <sheetFormatPr defaultRowHeight="15" x14ac:dyDescent="0.25"/>
  <sheetData>
    <row r="1" spans="1:16" x14ac:dyDescent="0.25">
      <c r="A1" t="s">
        <v>92</v>
      </c>
      <c r="B1" s="1" t="s">
        <v>129</v>
      </c>
      <c r="C1" s="1" t="s">
        <v>95</v>
      </c>
      <c r="D1" s="1" t="s">
        <v>94</v>
      </c>
      <c r="E1" s="1" t="s">
        <v>97</v>
      </c>
      <c r="F1" s="1" t="s">
        <v>130</v>
      </c>
      <c r="G1" s="1" t="s">
        <v>96</v>
      </c>
      <c r="H1" s="1" t="s">
        <v>98</v>
      </c>
      <c r="N1" t="s">
        <v>109</v>
      </c>
      <c r="O1" t="s">
        <v>110</v>
      </c>
      <c r="P1" t="s">
        <v>92</v>
      </c>
    </row>
    <row r="2" spans="1:16" x14ac:dyDescent="0.25">
      <c r="A2">
        <v>2010</v>
      </c>
      <c r="B2" s="1">
        <v>17.3</v>
      </c>
      <c r="C2" s="1">
        <v>14</v>
      </c>
      <c r="D2" s="1">
        <v>8.3000000000000007</v>
      </c>
      <c r="E2" s="1">
        <v>6.4</v>
      </c>
      <c r="F2" s="1">
        <v>12.8</v>
      </c>
      <c r="G2" s="1">
        <v>13</v>
      </c>
      <c r="H2" s="1">
        <v>15.6</v>
      </c>
      <c r="N2" s="3">
        <v>0.46899999999999997</v>
      </c>
      <c r="O2" s="2">
        <v>13.4</v>
      </c>
      <c r="P2" t="s">
        <v>93</v>
      </c>
    </row>
    <row r="3" spans="1:16" x14ac:dyDescent="0.25">
      <c r="A3">
        <v>2011</v>
      </c>
      <c r="B3" s="1">
        <v>16.7</v>
      </c>
      <c r="C3" s="1">
        <v>15.1</v>
      </c>
      <c r="D3" s="1">
        <v>8.6999999999999993</v>
      </c>
      <c r="E3" s="1">
        <v>5.5</v>
      </c>
      <c r="F3" s="1">
        <v>12.6</v>
      </c>
      <c r="G3" s="1">
        <v>12.6</v>
      </c>
      <c r="H3" s="1">
        <v>12.3</v>
      </c>
      <c r="N3" s="3">
        <v>0.41220000000000001</v>
      </c>
      <c r="O3" s="2">
        <v>9</v>
      </c>
      <c r="P3" t="s">
        <v>94</v>
      </c>
    </row>
    <row r="4" spans="1:16" x14ac:dyDescent="0.25">
      <c r="A4">
        <v>2012</v>
      </c>
      <c r="B4" s="1">
        <v>15.1</v>
      </c>
      <c r="C4" s="1">
        <v>15</v>
      </c>
      <c r="D4" s="1">
        <v>8.3000000000000007</v>
      </c>
      <c r="E4" s="1">
        <v>5.9</v>
      </c>
      <c r="F4" s="1">
        <v>12</v>
      </c>
      <c r="G4" s="1">
        <v>11.6</v>
      </c>
      <c r="H4" s="1">
        <v>10.5</v>
      </c>
      <c r="N4" s="3">
        <v>0.29799999999999999</v>
      </c>
      <c r="O4" s="2">
        <v>12.2</v>
      </c>
      <c r="P4" t="s">
        <v>97</v>
      </c>
    </row>
    <row r="5" spans="1:16" x14ac:dyDescent="0.25">
      <c r="A5">
        <v>2013</v>
      </c>
      <c r="B5" s="1">
        <v>12.9</v>
      </c>
      <c r="C5" s="1">
        <v>16.7</v>
      </c>
      <c r="D5" s="1">
        <v>7.5</v>
      </c>
      <c r="E5" s="1">
        <v>7.4</v>
      </c>
      <c r="F5" s="1">
        <v>11.9</v>
      </c>
      <c r="G5" s="1">
        <v>10.4</v>
      </c>
      <c r="H5" s="1">
        <v>9</v>
      </c>
      <c r="N5" s="3">
        <v>0.37019999999999997</v>
      </c>
      <c r="O5" s="2">
        <v>18.399999999999999</v>
      </c>
      <c r="P5" t="s">
        <v>132</v>
      </c>
    </row>
    <row r="6" spans="1:16" x14ac:dyDescent="0.25">
      <c r="A6">
        <v>2014</v>
      </c>
      <c r="B6" s="1">
        <v>12.4</v>
      </c>
      <c r="C6" s="1">
        <v>17</v>
      </c>
      <c r="D6" s="1">
        <v>7.1</v>
      </c>
      <c r="E6" s="1">
        <v>6.2</v>
      </c>
      <c r="F6" s="1">
        <v>12.2</v>
      </c>
      <c r="G6" s="1">
        <v>11</v>
      </c>
      <c r="H6" s="1">
        <v>10.199999999999999</v>
      </c>
      <c r="N6" s="3">
        <v>0.44030000000000002</v>
      </c>
      <c r="O6" s="2">
        <v>13.8</v>
      </c>
      <c r="P6" t="s">
        <v>130</v>
      </c>
    </row>
    <row r="7" spans="1:16" x14ac:dyDescent="0.25">
      <c r="A7">
        <v>2015</v>
      </c>
      <c r="B7" s="1">
        <v>13.3</v>
      </c>
      <c r="C7" s="1">
        <v>18</v>
      </c>
      <c r="D7" s="1">
        <v>7</v>
      </c>
      <c r="E7" s="1">
        <v>9.8000000000000007</v>
      </c>
      <c r="F7" s="1">
        <v>13</v>
      </c>
      <c r="G7" s="1">
        <v>12.8</v>
      </c>
      <c r="H7" s="1">
        <v>11.2</v>
      </c>
      <c r="N7" s="3">
        <v>0.58360000000000001</v>
      </c>
      <c r="O7" s="2">
        <v>12.4</v>
      </c>
      <c r="P7" t="s">
        <v>98</v>
      </c>
    </row>
    <row r="8" spans="1:16" x14ac:dyDescent="0.25">
      <c r="A8">
        <v>2016</v>
      </c>
      <c r="B8" s="1">
        <v>13.6</v>
      </c>
      <c r="C8" s="1">
        <v>17.5</v>
      </c>
      <c r="D8" s="1">
        <v>7.2</v>
      </c>
      <c r="E8" s="1">
        <v>10.8</v>
      </c>
      <c r="F8" s="1">
        <v>13.1</v>
      </c>
      <c r="G8" s="1">
        <v>12.7</v>
      </c>
      <c r="H8" s="1">
        <v>12.7</v>
      </c>
      <c r="N8" s="3">
        <v>0.61799999999999999</v>
      </c>
      <c r="O8" s="2">
        <v>11.9</v>
      </c>
      <c r="P8" t="s">
        <v>96</v>
      </c>
    </row>
    <row r="9" spans="1:16" x14ac:dyDescent="0.25">
      <c r="A9">
        <v>2017</v>
      </c>
      <c r="B9" s="1">
        <v>14.1</v>
      </c>
      <c r="C9" s="1">
        <v>18.7</v>
      </c>
      <c r="D9" s="1">
        <v>7.3</v>
      </c>
      <c r="E9" s="1">
        <v>12</v>
      </c>
      <c r="F9" s="1">
        <v>13.6</v>
      </c>
      <c r="G9" s="1">
        <v>12</v>
      </c>
      <c r="H9" s="1">
        <v>13.1</v>
      </c>
      <c r="N9" s="3" t="s">
        <v>89</v>
      </c>
      <c r="O9" s="2">
        <v>14.1</v>
      </c>
      <c r="P9" t="s">
        <v>115</v>
      </c>
    </row>
    <row r="10" spans="1:16" x14ac:dyDescent="0.25">
      <c r="A10">
        <v>2018</v>
      </c>
      <c r="B10" s="1">
        <v>13.4</v>
      </c>
      <c r="C10" s="1">
        <v>18.399999999999999</v>
      </c>
      <c r="D10" s="1">
        <v>9</v>
      </c>
      <c r="E10" s="1">
        <v>12.2</v>
      </c>
      <c r="F10" s="1">
        <v>13.8</v>
      </c>
      <c r="G10" s="1">
        <v>11.9</v>
      </c>
      <c r="H10" s="1">
        <v>12.4</v>
      </c>
      <c r="N10" s="3" t="s">
        <v>89</v>
      </c>
      <c r="O10" s="2">
        <v>17.3</v>
      </c>
      <c r="P10" t="s">
        <v>113</v>
      </c>
    </row>
    <row r="11" spans="1:16" x14ac:dyDescent="0.25">
      <c r="A11">
        <v>2019</v>
      </c>
      <c r="B11" s="1">
        <v>16.2</v>
      </c>
      <c r="C11" s="1">
        <v>20.100000000000001</v>
      </c>
      <c r="D11" s="1">
        <v>8.8000000000000007</v>
      </c>
      <c r="E11" s="1">
        <v>11.8</v>
      </c>
      <c r="F11" s="1">
        <v>14.8</v>
      </c>
      <c r="G11" s="1">
        <v>13.4</v>
      </c>
      <c r="H11" s="1">
        <v>14.8</v>
      </c>
      <c r="N11" s="3"/>
      <c r="O11" s="2"/>
    </row>
    <row r="12" spans="1:16" x14ac:dyDescent="0.25">
      <c r="B12" s="1"/>
      <c r="C12" s="1"/>
      <c r="D12" s="1"/>
      <c r="E12" s="1"/>
      <c r="F12" s="1"/>
      <c r="G12" s="1"/>
      <c r="H12" s="1"/>
      <c r="N12" s="3" t="s">
        <v>89</v>
      </c>
      <c r="O12" s="2">
        <v>22.7</v>
      </c>
      <c r="P12" t="s">
        <v>133</v>
      </c>
    </row>
    <row r="13" spans="1:16" x14ac:dyDescent="0.25">
      <c r="A13" t="s">
        <v>131</v>
      </c>
      <c r="B13">
        <f>AVERAGE(B2:B9,B10:B11)</f>
        <v>14.499999999999996</v>
      </c>
      <c r="C13">
        <f t="shared" ref="C13:H13" si="0">AVERAGE(C2:C9,C10:C12)</f>
        <v>17.05</v>
      </c>
      <c r="D13">
        <f t="shared" si="0"/>
        <v>7.92</v>
      </c>
      <c r="E13">
        <f t="shared" si="0"/>
        <v>8.8000000000000007</v>
      </c>
      <c r="F13">
        <f t="shared" si="0"/>
        <v>12.979999999999999</v>
      </c>
      <c r="G13">
        <f t="shared" si="0"/>
        <v>12.140000000000002</v>
      </c>
      <c r="H13">
        <f t="shared" si="0"/>
        <v>12.18</v>
      </c>
      <c r="N13" s="3" t="s">
        <v>89</v>
      </c>
      <c r="O13" s="2">
        <v>46.5</v>
      </c>
      <c r="P13" t="s">
        <v>134</v>
      </c>
    </row>
    <row r="14" spans="1:16" x14ac:dyDescent="0.25">
      <c r="N14" s="3" t="s">
        <v>89</v>
      </c>
      <c r="O14" s="2">
        <v>39.5</v>
      </c>
      <c r="P14" t="s">
        <v>135</v>
      </c>
    </row>
    <row r="15" spans="1:16" x14ac:dyDescent="0.25">
      <c r="N15" s="3" t="s">
        <v>89</v>
      </c>
      <c r="O15" s="2">
        <v>48.8</v>
      </c>
      <c r="P15" t="s">
        <v>116</v>
      </c>
    </row>
    <row r="16" spans="1:16" x14ac:dyDescent="0.25">
      <c r="N16" s="3" t="s">
        <v>89</v>
      </c>
      <c r="O16" s="2">
        <v>6.9</v>
      </c>
      <c r="P16" t="s">
        <v>114</v>
      </c>
    </row>
    <row r="17" spans="14:16" x14ac:dyDescent="0.25">
      <c r="N17" s="3"/>
      <c r="O17" s="2"/>
    </row>
    <row r="18" spans="14:16" x14ac:dyDescent="0.25">
      <c r="N18" s="3"/>
      <c r="O18" s="2"/>
    </row>
    <row r="19" spans="14:16" x14ac:dyDescent="0.25">
      <c r="N19" s="3"/>
      <c r="O19" s="2"/>
    </row>
    <row r="20" spans="14:16" x14ac:dyDescent="0.25">
      <c r="N20" s="3" t="s">
        <v>89</v>
      </c>
      <c r="O20" s="2">
        <v>14</v>
      </c>
      <c r="P20" t="s">
        <v>136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F1AF-D105-4158-99B8-5151915FD44B}">
  <dimension ref="A1"/>
  <sheetViews>
    <sheetView zoomScaleNormal="100" workbookViewId="0">
      <selection activeCell="Z28" sqref="Z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09AEF-595D-42BC-8E61-D4E57D0BBDF2}">
  <dimension ref="A1:K14"/>
  <sheetViews>
    <sheetView workbookViewId="0">
      <selection activeCell="G8" sqref="G8"/>
    </sheetView>
  </sheetViews>
  <sheetFormatPr defaultRowHeight="15" x14ac:dyDescent="0.25"/>
  <sheetData>
    <row r="1" spans="1:11" x14ac:dyDescent="0.25">
      <c r="A1" t="s">
        <v>92</v>
      </c>
      <c r="B1" t="s">
        <v>93</v>
      </c>
      <c r="C1" t="s">
        <v>94</v>
      </c>
      <c r="D1" t="s">
        <v>97</v>
      </c>
      <c r="E1" t="s">
        <v>95</v>
      </c>
      <c r="F1" t="s">
        <v>130</v>
      </c>
      <c r="G1" t="s">
        <v>98</v>
      </c>
      <c r="H1" t="s">
        <v>96</v>
      </c>
      <c r="I1" t="s">
        <v>111</v>
      </c>
      <c r="J1" t="s">
        <v>137</v>
      </c>
      <c r="K1" t="s">
        <v>138</v>
      </c>
    </row>
    <row r="2" spans="1:11" x14ac:dyDescent="0.25">
      <c r="A2" s="4">
        <v>2009</v>
      </c>
      <c r="B2" s="4">
        <v>3.7</v>
      </c>
      <c r="C2" s="4">
        <v>4.3899999999999997</v>
      </c>
      <c r="D2" s="4">
        <v>3.1</v>
      </c>
      <c r="E2" s="4">
        <v>3.81</v>
      </c>
      <c r="F2" s="4">
        <v>4.0999999999999996</v>
      </c>
      <c r="G2" s="4">
        <v>4.76</v>
      </c>
      <c r="H2" s="4">
        <v>4.18</v>
      </c>
      <c r="I2" s="4">
        <v>4.13</v>
      </c>
      <c r="J2" s="4">
        <v>4.18</v>
      </c>
    </row>
    <row r="3" spans="1:11" x14ac:dyDescent="0.25">
      <c r="A3" s="4">
        <v>2010</v>
      </c>
      <c r="B3" s="4">
        <v>3</v>
      </c>
      <c r="C3" s="4">
        <v>4.54</v>
      </c>
      <c r="D3" s="4">
        <v>3.32</v>
      </c>
      <c r="E3" s="4">
        <v>3.89</v>
      </c>
      <c r="F3" s="4">
        <v>4.16</v>
      </c>
      <c r="G3" s="4">
        <v>4.66</v>
      </c>
      <c r="H3" s="4">
        <v>4.33</v>
      </c>
      <c r="I3" s="4">
        <v>4.47</v>
      </c>
      <c r="J3" s="4">
        <v>4.33</v>
      </c>
    </row>
    <row r="4" spans="1:11" x14ac:dyDescent="0.25">
      <c r="A4" s="4">
        <v>2011</v>
      </c>
      <c r="B4" s="4">
        <v>3.24</v>
      </c>
      <c r="C4" s="4">
        <v>4.5999999999999996</v>
      </c>
      <c r="D4" s="4">
        <v>3.07</v>
      </c>
      <c r="E4" s="4">
        <v>3.91</v>
      </c>
      <c r="F4" s="4">
        <v>4.17</v>
      </c>
      <c r="G4" s="4">
        <v>4.4800000000000004</v>
      </c>
      <c r="H4" s="4">
        <v>4.34</v>
      </c>
      <c r="I4" s="4">
        <v>4.47</v>
      </c>
      <c r="J4" s="4">
        <v>4.34</v>
      </c>
    </row>
    <row r="5" spans="1:11" x14ac:dyDescent="0.25">
      <c r="A5" s="4">
        <v>2012</v>
      </c>
      <c r="B5" s="4">
        <v>3.06</v>
      </c>
      <c r="C5" s="4">
        <v>4.2699999999999996</v>
      </c>
      <c r="D5" s="4">
        <v>3.22</v>
      </c>
      <c r="E5" s="4">
        <v>3.82</v>
      </c>
      <c r="F5" s="4">
        <v>4.07</v>
      </c>
      <c r="G5" s="4">
        <v>4.45</v>
      </c>
      <c r="H5" s="4">
        <v>4.38</v>
      </c>
      <c r="I5" s="4">
        <v>3.92</v>
      </c>
      <c r="J5" s="4">
        <v>4.38</v>
      </c>
    </row>
    <row r="6" spans="1:11" x14ac:dyDescent="0.25">
      <c r="A6" s="4">
        <v>2013</v>
      </c>
      <c r="B6" s="4">
        <v>3</v>
      </c>
      <c r="C6" s="4">
        <v>4.49</v>
      </c>
      <c r="D6" s="4">
        <v>3.4</v>
      </c>
      <c r="E6" s="4">
        <v>4.1900000000000004</v>
      </c>
      <c r="F6" s="4">
        <v>4.2</v>
      </c>
      <c r="G6" s="4">
        <v>4.3</v>
      </c>
      <c r="H6" s="4">
        <v>4.3899999999999997</v>
      </c>
      <c r="I6" s="4">
        <v>4.13</v>
      </c>
      <c r="J6" s="4">
        <v>4.3899999999999997</v>
      </c>
    </row>
    <row r="7" spans="1:11" x14ac:dyDescent="0.25">
      <c r="A7" s="4">
        <v>2014</v>
      </c>
      <c r="B7" s="4">
        <v>3.2</v>
      </c>
      <c r="C7" s="4">
        <v>4.46</v>
      </c>
      <c r="D7" s="4">
        <v>3.05</v>
      </c>
      <c r="E7" s="4">
        <v>3.96</v>
      </c>
      <c r="F7" s="4">
        <v>4.1399999999999997</v>
      </c>
      <c r="G7" s="4">
        <v>4.3099999999999996</v>
      </c>
      <c r="H7" s="4">
        <v>4.51</v>
      </c>
      <c r="I7" s="4">
        <v>4.08</v>
      </c>
      <c r="J7" s="4">
        <v>4.51</v>
      </c>
    </row>
    <row r="8" spans="1:11" x14ac:dyDescent="0.25">
      <c r="A8" s="4">
        <v>2015</v>
      </c>
      <c r="B8" s="4">
        <v>3.22</v>
      </c>
      <c r="C8" s="4">
        <v>4.4000000000000004</v>
      </c>
      <c r="D8" s="4">
        <v>3.05</v>
      </c>
      <c r="E8" s="4">
        <v>4.09</v>
      </c>
      <c r="F8" s="4">
        <v>4.22</v>
      </c>
      <c r="G8" s="4">
        <v>4.29</v>
      </c>
      <c r="H8" s="4">
        <v>4.72</v>
      </c>
      <c r="I8" s="4">
        <v>3.94</v>
      </c>
      <c r="J8" s="4">
        <v>4.72</v>
      </c>
    </row>
    <row r="9" spans="1:11" x14ac:dyDescent="0.25">
      <c r="A9" s="4">
        <v>2016</v>
      </c>
      <c r="B9" s="4">
        <v>2.94</v>
      </c>
      <c r="C9" s="4">
        <v>4.12</v>
      </c>
      <c r="D9" s="4">
        <v>3</v>
      </c>
      <c r="E9" s="4">
        <v>3.85</v>
      </c>
      <c r="F9" s="4">
        <v>4.1500000000000004</v>
      </c>
      <c r="G9" s="4">
        <v>4.57</v>
      </c>
      <c r="H9" s="4">
        <v>4.75</v>
      </c>
      <c r="I9" s="4">
        <v>4.16</v>
      </c>
      <c r="J9" s="4">
        <v>4.75</v>
      </c>
    </row>
    <row r="10" spans="1:11" x14ac:dyDescent="0.25">
      <c r="A10" s="4">
        <v>2017</v>
      </c>
      <c r="B10" s="4">
        <v>3.06</v>
      </c>
      <c r="C10" s="4">
        <v>4.0999999999999996</v>
      </c>
      <c r="D10" s="4">
        <v>3.02</v>
      </c>
      <c r="E10" s="4">
        <v>4.29</v>
      </c>
      <c r="F10" s="4">
        <v>4.25</v>
      </c>
      <c r="G10" s="4">
        <v>4.5</v>
      </c>
      <c r="H10" s="4">
        <v>4.8600000000000003</v>
      </c>
      <c r="I10" s="4">
        <v>3.86</v>
      </c>
      <c r="J10" s="4">
        <v>4.8600000000000003</v>
      </c>
    </row>
    <row r="11" spans="1:11" x14ac:dyDescent="0.25">
      <c r="A11" s="4">
        <v>2018</v>
      </c>
      <c r="B11" s="4">
        <v>3.34</v>
      </c>
      <c r="C11" s="4">
        <v>4.1100000000000003</v>
      </c>
      <c r="D11" s="4">
        <v>3.03</v>
      </c>
      <c r="E11" s="4">
        <v>4.6399999999999997</v>
      </c>
      <c r="F11" s="4">
        <v>4.4000000000000004</v>
      </c>
      <c r="G11" s="4">
        <v>4.5</v>
      </c>
      <c r="H11" s="4">
        <v>5.07</v>
      </c>
      <c r="I11" s="4">
        <v>3.76</v>
      </c>
      <c r="J11" s="4">
        <v>5.07</v>
      </c>
    </row>
    <row r="12" spans="1:11" x14ac:dyDescent="0.25">
      <c r="A12" s="4">
        <v>2019</v>
      </c>
      <c r="B12" s="4">
        <v>3.41</v>
      </c>
      <c r="C12" s="4">
        <v>3.61</v>
      </c>
      <c r="D12" s="4">
        <v>2.99</v>
      </c>
      <c r="E12" s="4">
        <v>4.16</v>
      </c>
      <c r="F12" s="4">
        <v>4.25</v>
      </c>
      <c r="G12" s="4">
        <v>4.95</v>
      </c>
      <c r="H12" s="4">
        <v>5.14</v>
      </c>
      <c r="I12" s="4">
        <v>3.96</v>
      </c>
      <c r="J12" s="4">
        <v>5.14</v>
      </c>
    </row>
    <row r="13" spans="1:11" x14ac:dyDescent="0.25">
      <c r="A13" s="4">
        <v>2020</v>
      </c>
      <c r="B13" s="4">
        <v>2.97</v>
      </c>
      <c r="C13" s="4">
        <v>3.4</v>
      </c>
      <c r="D13" s="4">
        <v>2.83</v>
      </c>
      <c r="E13" s="4">
        <v>4.34</v>
      </c>
      <c r="F13" s="4">
        <v>4.3099999999999996</v>
      </c>
      <c r="G13" s="4">
        <v>5.21</v>
      </c>
      <c r="H13" s="4">
        <v>5.3</v>
      </c>
      <c r="I13" s="4">
        <v>4.2300000000000004</v>
      </c>
      <c r="J13" s="4">
        <v>5.3</v>
      </c>
    </row>
    <row r="14" spans="1:11" x14ac:dyDescent="0.25">
      <c r="A14" s="4">
        <v>2021</v>
      </c>
      <c r="B14" s="4">
        <v>3.5</v>
      </c>
      <c r="C14" s="4">
        <v>3.46</v>
      </c>
      <c r="D14" s="4">
        <v>2.94</v>
      </c>
      <c r="E14" s="4">
        <v>3.85</v>
      </c>
      <c r="F14" s="4"/>
      <c r="G14" s="4">
        <v>4.92</v>
      </c>
      <c r="H14" s="4">
        <v>5.39</v>
      </c>
      <c r="I14" s="4">
        <v>4.25</v>
      </c>
      <c r="J14" s="4">
        <v>5.39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27E4-0E91-4802-8B5C-0A021D4AA67E}">
  <dimension ref="A1:J4"/>
  <sheetViews>
    <sheetView workbookViewId="0">
      <selection activeCell="L5" sqref="L5"/>
    </sheetView>
  </sheetViews>
  <sheetFormatPr defaultRowHeight="15" x14ac:dyDescent="0.25"/>
  <cols>
    <col min="1" max="1" width="13.140625" bestFit="1" customWidth="1"/>
  </cols>
  <sheetData>
    <row r="1" spans="1:10" x14ac:dyDescent="0.25">
      <c r="B1" t="s">
        <v>142</v>
      </c>
      <c r="C1" t="s">
        <v>143</v>
      </c>
      <c r="D1" t="s">
        <v>144</v>
      </c>
      <c r="E1" t="s">
        <v>145</v>
      </c>
      <c r="F1" t="s">
        <v>146</v>
      </c>
      <c r="G1" t="s">
        <v>147</v>
      </c>
      <c r="H1" t="s">
        <v>148</v>
      </c>
      <c r="I1" t="s">
        <v>149</v>
      </c>
      <c r="J1" t="s">
        <v>150</v>
      </c>
    </row>
    <row r="2" spans="1:10" x14ac:dyDescent="0.25">
      <c r="A2" t="s">
        <v>151</v>
      </c>
      <c r="B2">
        <v>196.78</v>
      </c>
      <c r="C2">
        <v>710.17</v>
      </c>
      <c r="D2">
        <v>1244.33</v>
      </c>
      <c r="E2">
        <v>1414.79</v>
      </c>
      <c r="F2">
        <v>1444.4</v>
      </c>
      <c r="G2">
        <v>1566.73</v>
      </c>
      <c r="H2">
        <v>1743.61</v>
      </c>
      <c r="I2">
        <v>1978.67</v>
      </c>
      <c r="J2">
        <v>2261.5700000000002</v>
      </c>
    </row>
    <row r="3" spans="1:10" x14ac:dyDescent="0.25">
      <c r="A3" t="s">
        <v>152</v>
      </c>
      <c r="B3">
        <v>34.97</v>
      </c>
      <c r="C3">
        <v>84.59</v>
      </c>
      <c r="D3">
        <v>177.39</v>
      </c>
      <c r="E3">
        <v>496.1</v>
      </c>
      <c r="F3">
        <v>1203.67</v>
      </c>
      <c r="G3">
        <v>1348.11</v>
      </c>
      <c r="H3">
        <v>1404.28</v>
      </c>
      <c r="I3">
        <v>1444.4</v>
      </c>
      <c r="J3">
        <v>1703.7</v>
      </c>
    </row>
    <row r="4" spans="1:10" x14ac:dyDescent="0.25">
      <c r="A4" t="s">
        <v>153</v>
      </c>
      <c r="B4">
        <v>357.67</v>
      </c>
      <c r="C4">
        <v>1045.1199999999999</v>
      </c>
      <c r="D4">
        <v>1699.98</v>
      </c>
      <c r="E4">
        <v>2126.02</v>
      </c>
      <c r="F4">
        <v>2423.9699999999998</v>
      </c>
      <c r="G4">
        <v>2757.77</v>
      </c>
      <c r="H4">
        <v>3067.16</v>
      </c>
      <c r="I4">
        <v>3396.97</v>
      </c>
      <c r="J4">
        <v>4097.88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80EC8-3909-4523-A957-1EE4688C0C6C}">
  <dimension ref="A1:G4"/>
  <sheetViews>
    <sheetView workbookViewId="0">
      <selection activeCell="F23" sqref="F23"/>
    </sheetView>
  </sheetViews>
  <sheetFormatPr defaultRowHeight="15" x14ac:dyDescent="0.25"/>
  <cols>
    <col min="1" max="1" width="13.140625" bestFit="1" customWidth="1"/>
  </cols>
  <sheetData>
    <row r="1" spans="1:7" x14ac:dyDescent="0.25">
      <c r="B1" t="s">
        <v>154</v>
      </c>
      <c r="C1" t="s">
        <v>155</v>
      </c>
      <c r="D1" t="s">
        <v>156</v>
      </c>
      <c r="E1" t="s">
        <v>157</v>
      </c>
      <c r="F1" t="s">
        <v>158</v>
      </c>
    </row>
    <row r="2" spans="1:7" x14ac:dyDescent="0.25">
      <c r="A2" t="s">
        <v>151</v>
      </c>
      <c r="B2" s="13">
        <v>8.5000000000000006E-2</v>
      </c>
      <c r="C2" s="13">
        <v>5.0999999999999997E-2</v>
      </c>
      <c r="D2" s="13">
        <v>4.7E-2</v>
      </c>
      <c r="E2" s="13">
        <v>0.33300000000000002</v>
      </c>
      <c r="F2" s="13">
        <v>0.48399999999999999</v>
      </c>
      <c r="G2" s="13">
        <f>SUM(B2:F2)</f>
        <v>1</v>
      </c>
    </row>
    <row r="3" spans="1:7" x14ac:dyDescent="0.25">
      <c r="A3" t="s">
        <v>152</v>
      </c>
      <c r="B3" s="13">
        <v>0.29799999999999999</v>
      </c>
      <c r="C3" s="13">
        <v>6.2E-2</v>
      </c>
      <c r="D3" s="13">
        <v>0.06</v>
      </c>
      <c r="E3" s="13">
        <v>0.437</v>
      </c>
      <c r="F3" s="13">
        <v>0.14299999999999999</v>
      </c>
      <c r="G3" s="13">
        <f t="shared" ref="G3:G4" si="0">SUM(B3:F3)</f>
        <v>1</v>
      </c>
    </row>
    <row r="4" spans="1:7" x14ac:dyDescent="0.25">
      <c r="A4" t="s">
        <v>153</v>
      </c>
      <c r="B4" s="13">
        <v>4.1000000000000002E-2</v>
      </c>
      <c r="C4" s="13">
        <v>8.6999999999999994E-2</v>
      </c>
      <c r="D4" s="13">
        <v>0.188</v>
      </c>
      <c r="E4" s="13">
        <v>0.65800000000000003</v>
      </c>
      <c r="F4" s="13">
        <v>2.5999999999999999E-2</v>
      </c>
      <c r="G4" s="13">
        <f t="shared" si="0"/>
        <v>1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BEB61-9FD8-4FB1-8324-CC2829194CED}">
  <dimension ref="A1"/>
  <sheetViews>
    <sheetView zoomScaleNormal="100" workbookViewId="0">
      <selection activeCell="AA32" sqref="AA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BB98E-1AC3-4EC9-8321-45F991E59586}">
  <dimension ref="A1"/>
  <sheetViews>
    <sheetView zoomScaleNormal="100" workbookViewId="0">
      <selection activeCell="N47" sqref="N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9D8C1-0E4F-44C9-BFD3-0F8F6F29852F}">
  <dimension ref="A1:BV105"/>
  <sheetViews>
    <sheetView workbookViewId="0">
      <selection activeCell="A20" sqref="A20:BU26"/>
    </sheetView>
  </sheetViews>
  <sheetFormatPr defaultRowHeight="15" x14ac:dyDescent="0.25"/>
  <sheetData>
    <row r="1" spans="1:74" x14ac:dyDescent="0.25">
      <c r="A1" s="5" t="s">
        <v>84</v>
      </c>
    </row>
    <row r="2" spans="1:74" x14ac:dyDescent="0.25">
      <c r="A2" t="s">
        <v>81</v>
      </c>
    </row>
    <row r="4" spans="1:74" x14ac:dyDescent="0.25">
      <c r="A4" s="6" t="s">
        <v>87</v>
      </c>
    </row>
    <row r="5" spans="1:74" x14ac:dyDescent="0.25">
      <c r="C5" s="1">
        <v>2000</v>
      </c>
      <c r="D5" s="1">
        <v>2001</v>
      </c>
      <c r="E5" s="1">
        <v>2002</v>
      </c>
      <c r="F5" s="1">
        <v>2003</v>
      </c>
      <c r="G5" s="1">
        <v>2004</v>
      </c>
      <c r="H5" s="1">
        <v>2005</v>
      </c>
      <c r="I5" s="1">
        <v>2006</v>
      </c>
      <c r="J5" s="1">
        <v>2007</v>
      </c>
      <c r="K5" s="1">
        <v>2008</v>
      </c>
      <c r="L5" s="1">
        <v>2009</v>
      </c>
      <c r="M5" s="1">
        <v>2010</v>
      </c>
      <c r="N5" s="1">
        <v>2011</v>
      </c>
      <c r="O5" s="1">
        <v>2012</v>
      </c>
      <c r="P5" s="1">
        <v>2013</v>
      </c>
      <c r="Q5" s="1">
        <v>2014</v>
      </c>
      <c r="R5" s="1">
        <v>2015</v>
      </c>
      <c r="S5" s="1">
        <v>2016</v>
      </c>
      <c r="T5" s="1">
        <v>2017</v>
      </c>
      <c r="U5" s="1">
        <v>2018</v>
      </c>
      <c r="V5" s="1">
        <v>2019</v>
      </c>
      <c r="W5" s="1">
        <v>2020</v>
      </c>
      <c r="X5" s="1">
        <v>2021</v>
      </c>
      <c r="Y5" s="1">
        <v>2022</v>
      </c>
      <c r="Z5" s="1">
        <v>2023</v>
      </c>
      <c r="AA5" s="1">
        <v>2024</v>
      </c>
      <c r="AB5" s="1">
        <v>2025</v>
      </c>
      <c r="AC5" s="1">
        <v>2026</v>
      </c>
      <c r="AD5" s="1">
        <v>2027</v>
      </c>
      <c r="AE5" s="1">
        <v>2028</v>
      </c>
      <c r="AF5" s="1">
        <v>2029</v>
      </c>
      <c r="AG5" s="1">
        <v>2030</v>
      </c>
      <c r="AH5" s="1">
        <v>2031</v>
      </c>
      <c r="AI5" s="1">
        <v>2032</v>
      </c>
      <c r="AJ5" s="1">
        <v>2033</v>
      </c>
      <c r="AK5" s="1">
        <v>2034</v>
      </c>
      <c r="AL5" s="1">
        <v>2035</v>
      </c>
      <c r="AM5" s="1">
        <v>2036</v>
      </c>
      <c r="AN5" s="1">
        <v>2037</v>
      </c>
      <c r="AO5" s="1">
        <v>2038</v>
      </c>
      <c r="AP5" s="1">
        <v>2039</v>
      </c>
      <c r="AQ5" s="1">
        <v>2040</v>
      </c>
      <c r="AR5" s="1">
        <v>2041</v>
      </c>
      <c r="AS5" s="1">
        <v>2042</v>
      </c>
      <c r="AT5" s="1">
        <v>2043</v>
      </c>
      <c r="AU5" s="1">
        <v>2044</v>
      </c>
      <c r="AV5" s="1">
        <v>2045</v>
      </c>
      <c r="AW5" s="1">
        <v>2046</v>
      </c>
      <c r="AX5" s="1">
        <v>2047</v>
      </c>
      <c r="AY5" s="1">
        <v>2048</v>
      </c>
      <c r="AZ5" s="1">
        <v>2049</v>
      </c>
      <c r="BA5" s="1">
        <v>2050</v>
      </c>
      <c r="BB5" s="1">
        <v>2051</v>
      </c>
      <c r="BC5" s="1">
        <v>2052</v>
      </c>
      <c r="BD5" s="1">
        <v>2053</v>
      </c>
      <c r="BE5" s="1">
        <v>2054</v>
      </c>
      <c r="BF5" s="1">
        <v>2055</v>
      </c>
      <c r="BG5" s="1">
        <v>2056</v>
      </c>
      <c r="BH5" s="1">
        <v>2057</v>
      </c>
      <c r="BI5" s="1">
        <v>2058</v>
      </c>
      <c r="BJ5" s="1">
        <v>2059</v>
      </c>
      <c r="BK5" s="1">
        <v>2060</v>
      </c>
      <c r="BL5" s="1">
        <v>2061</v>
      </c>
      <c r="BM5" s="1">
        <v>2062</v>
      </c>
      <c r="BN5" s="1">
        <v>2063</v>
      </c>
      <c r="BO5" s="1">
        <v>2064</v>
      </c>
      <c r="BP5" s="1">
        <v>2065</v>
      </c>
      <c r="BQ5" s="1">
        <v>2066</v>
      </c>
      <c r="BR5" s="1">
        <v>2067</v>
      </c>
      <c r="BS5" s="1">
        <v>2068</v>
      </c>
      <c r="BT5" s="1">
        <v>2069</v>
      </c>
      <c r="BU5" s="1">
        <v>2070</v>
      </c>
    </row>
    <row r="6" spans="1:74" x14ac:dyDescent="0.25">
      <c r="A6" t="s">
        <v>85</v>
      </c>
      <c r="C6" s="1"/>
      <c r="D6" s="2">
        <v>9.9730574164432007</v>
      </c>
      <c r="E6" s="2">
        <v>10.1730574164432</v>
      </c>
      <c r="F6" s="2">
        <v>10.2730574164432</v>
      </c>
      <c r="G6" s="2">
        <v>10.2730574164432</v>
      </c>
      <c r="H6" s="2">
        <v>10.1730574164432</v>
      </c>
      <c r="I6" s="2">
        <v>10.1730574164432</v>
      </c>
      <c r="J6" s="2">
        <v>10.1730574164432</v>
      </c>
      <c r="K6" s="2">
        <v>10.473057416443201</v>
      </c>
      <c r="L6" s="2">
        <v>11.1730574164432</v>
      </c>
      <c r="M6" s="2">
        <v>11.0730574164432</v>
      </c>
      <c r="N6" s="2">
        <v>11.2730574164432</v>
      </c>
      <c r="O6" s="2">
        <v>11.5730574164432</v>
      </c>
      <c r="P6" s="2">
        <v>11.973057416443201</v>
      </c>
      <c r="Q6" s="2">
        <v>11.873057416443201</v>
      </c>
      <c r="R6" s="2">
        <v>11.873057416443201</v>
      </c>
      <c r="S6" s="2">
        <v>11.873057416443201</v>
      </c>
      <c r="T6" s="2">
        <v>11.973057416443201</v>
      </c>
      <c r="U6" s="2">
        <v>11.973057416443201</v>
      </c>
      <c r="V6" s="2">
        <v>12.173057416443202</v>
      </c>
      <c r="W6" s="2"/>
      <c r="X6" s="2"/>
      <c r="Y6" s="2">
        <v>12.887964412539509</v>
      </c>
      <c r="Z6" s="2">
        <v>13.026580793107328</v>
      </c>
      <c r="AA6" s="2">
        <v>13.170012148435177</v>
      </c>
      <c r="AB6" s="2">
        <v>13.164329211963388</v>
      </c>
      <c r="AC6" s="2">
        <v>13.444215844376098</v>
      </c>
      <c r="AD6" s="2">
        <v>13.629837643002034</v>
      </c>
      <c r="AE6" s="2">
        <v>13.801579359172885</v>
      </c>
      <c r="AF6" s="2">
        <v>13.966932964289676</v>
      </c>
      <c r="AG6" s="2">
        <v>13.979016447805206</v>
      </c>
      <c r="AH6" s="2">
        <v>14.148079454084993</v>
      </c>
      <c r="AI6" s="2">
        <v>14.257668315030676</v>
      </c>
      <c r="AJ6" s="2">
        <v>14.371647675203869</v>
      </c>
      <c r="AK6" s="2">
        <v>14.441860781888076</v>
      </c>
      <c r="AL6" s="2">
        <v>14.594322442932571</v>
      </c>
      <c r="AM6" s="2">
        <v>14.67243243144129</v>
      </c>
      <c r="AN6" s="2">
        <v>14.777062182330322</v>
      </c>
      <c r="AO6" s="2">
        <v>14.815759169138033</v>
      </c>
      <c r="AP6" s="2">
        <v>14.903987087996194</v>
      </c>
      <c r="AQ6" s="2">
        <v>14.911689240656067</v>
      </c>
      <c r="AR6" s="2">
        <v>14.981609269177724</v>
      </c>
      <c r="AS6" s="2">
        <v>14.973668785880998</v>
      </c>
      <c r="AT6" s="2">
        <v>15.035322016019007</v>
      </c>
      <c r="AU6" s="2">
        <v>15.025531113371077</v>
      </c>
      <c r="AV6" s="2">
        <v>15.08567822152793</v>
      </c>
      <c r="AW6" s="2">
        <v>15.075684106104381</v>
      </c>
      <c r="AX6" s="2">
        <v>15.138668194567961</v>
      </c>
      <c r="AY6" s="2">
        <v>15.123618833215524</v>
      </c>
      <c r="AZ6" s="2">
        <v>15.177995722479258</v>
      </c>
      <c r="BA6" s="2">
        <v>15.152948577303336</v>
      </c>
      <c r="BB6" s="2">
        <v>15.201394723379639</v>
      </c>
      <c r="BC6" s="2">
        <v>15.169279894068936</v>
      </c>
      <c r="BD6" s="2">
        <v>15.212989865497249</v>
      </c>
      <c r="BE6" s="2">
        <v>15.177142181735279</v>
      </c>
      <c r="BF6" s="2">
        <v>15.22090894009763</v>
      </c>
      <c r="BG6" s="2">
        <v>15.186091764268948</v>
      </c>
      <c r="BH6" s="2">
        <v>15.229046269949821</v>
      </c>
      <c r="BI6" s="2">
        <v>15.191268797212624</v>
      </c>
      <c r="BJ6" s="2">
        <v>15.234122757562455</v>
      </c>
      <c r="BK6" s="2">
        <v>15.189484482269688</v>
      </c>
      <c r="BL6" s="2">
        <v>15.219140835927014</v>
      </c>
      <c r="BM6" s="2">
        <v>15.166646479999148</v>
      </c>
      <c r="BN6" s="2">
        <v>15.199554328746162</v>
      </c>
      <c r="BO6" s="2">
        <v>15.151002816459373</v>
      </c>
      <c r="BP6" s="2">
        <v>15.184447062824548</v>
      </c>
      <c r="BQ6" s="2">
        <v>15.13632830256598</v>
      </c>
      <c r="BR6" s="2">
        <v>15.176972830693037</v>
      </c>
      <c r="BS6" s="2">
        <v>15.138007909964175</v>
      </c>
      <c r="BT6" s="2">
        <v>15.187590029420718</v>
      </c>
      <c r="BU6" s="2">
        <v>15.158186128960233</v>
      </c>
    </row>
    <row r="7" spans="1:74" x14ac:dyDescent="0.25">
      <c r="A7" t="s">
        <v>86</v>
      </c>
      <c r="C7" s="1">
        <v>8.6</v>
      </c>
      <c r="D7" s="1">
        <v>8.6999999999999993</v>
      </c>
      <c r="E7" s="1">
        <v>8.8000000000000007</v>
      </c>
      <c r="F7" s="1">
        <v>8.9</v>
      </c>
      <c r="G7" s="1">
        <v>8.6999999999999993</v>
      </c>
      <c r="H7" s="1">
        <v>8.6999999999999993</v>
      </c>
      <c r="I7" s="1">
        <v>8.6999999999999993</v>
      </c>
      <c r="J7" s="1">
        <v>8.6</v>
      </c>
      <c r="K7" s="1">
        <v>9</v>
      </c>
      <c r="L7" s="1">
        <v>9.6</v>
      </c>
      <c r="M7" s="1">
        <v>9.5</v>
      </c>
      <c r="N7" s="1">
        <v>9.6999999999999993</v>
      </c>
      <c r="O7" s="1">
        <v>10</v>
      </c>
      <c r="P7" s="1">
        <v>10.3</v>
      </c>
      <c r="Q7" s="1">
        <v>10.3</v>
      </c>
      <c r="R7" s="1">
        <v>10.3</v>
      </c>
      <c r="S7" s="1">
        <v>10.3</v>
      </c>
      <c r="T7" s="1">
        <v>10.4</v>
      </c>
      <c r="U7" s="1">
        <v>10.5</v>
      </c>
      <c r="V7" s="1">
        <v>10.5</v>
      </c>
      <c r="W7" s="1"/>
      <c r="X7" s="1"/>
      <c r="Y7" s="1">
        <v>10.9</v>
      </c>
      <c r="Z7" s="1">
        <v>11.5</v>
      </c>
      <c r="AA7" s="1">
        <v>11.7</v>
      </c>
      <c r="AB7" s="1">
        <v>11.8</v>
      </c>
      <c r="AC7" s="1">
        <v>11.8</v>
      </c>
      <c r="AD7" s="1">
        <v>11.9</v>
      </c>
      <c r="AE7" s="1">
        <v>12</v>
      </c>
      <c r="AF7" s="1">
        <v>12.2</v>
      </c>
      <c r="AG7" s="1">
        <v>12.2</v>
      </c>
      <c r="AH7" s="1">
        <v>12.2</v>
      </c>
      <c r="AI7" s="1">
        <v>12.3</v>
      </c>
      <c r="AJ7" s="1">
        <v>12.3</v>
      </c>
      <c r="AK7" s="1">
        <v>12.4</v>
      </c>
      <c r="AL7" s="1">
        <v>12.5</v>
      </c>
      <c r="AM7" s="1">
        <v>12.6</v>
      </c>
      <c r="AN7" s="1">
        <v>12.8</v>
      </c>
      <c r="AO7" s="1">
        <v>12.9</v>
      </c>
      <c r="AP7" s="1">
        <v>13</v>
      </c>
      <c r="AQ7" s="1">
        <v>13.1</v>
      </c>
      <c r="AR7" s="1">
        <v>13.2</v>
      </c>
      <c r="AS7" s="1">
        <v>13.2</v>
      </c>
      <c r="AT7" s="1">
        <v>13.2</v>
      </c>
      <c r="AU7" s="1">
        <v>13.2</v>
      </c>
      <c r="AV7" s="1">
        <v>13.3</v>
      </c>
      <c r="AW7" s="1">
        <v>13.3</v>
      </c>
      <c r="AX7" s="1">
        <v>13.4</v>
      </c>
      <c r="AY7" s="1">
        <v>13.4</v>
      </c>
      <c r="AZ7" s="1">
        <v>13.4</v>
      </c>
      <c r="BA7" s="1">
        <v>13.4</v>
      </c>
      <c r="BB7" s="1">
        <v>13.5</v>
      </c>
      <c r="BC7" s="1">
        <v>13.4</v>
      </c>
      <c r="BD7" s="1">
        <v>13.5</v>
      </c>
      <c r="BE7" s="1">
        <v>13.4</v>
      </c>
      <c r="BF7" s="1">
        <v>13.5</v>
      </c>
      <c r="BG7" s="1">
        <v>13.5</v>
      </c>
      <c r="BH7" s="1">
        <v>13.5</v>
      </c>
      <c r="BI7" s="1">
        <v>13.5</v>
      </c>
      <c r="BJ7" s="1">
        <v>13.6</v>
      </c>
      <c r="BK7" s="1">
        <v>13.5</v>
      </c>
      <c r="BL7" s="1">
        <v>13.5</v>
      </c>
      <c r="BM7" s="1">
        <v>13.5</v>
      </c>
      <c r="BN7" s="1">
        <v>13.5</v>
      </c>
      <c r="BO7" s="1">
        <v>13.5</v>
      </c>
      <c r="BP7" s="1">
        <v>13.5</v>
      </c>
      <c r="BQ7" s="1">
        <v>13.5</v>
      </c>
      <c r="BR7" s="1">
        <v>13.5</v>
      </c>
      <c r="BS7" s="1">
        <v>13.5</v>
      </c>
      <c r="BT7" s="1">
        <v>13.5</v>
      </c>
      <c r="BU7" s="1">
        <v>13.5</v>
      </c>
    </row>
    <row r="8" spans="1:74" x14ac:dyDescent="0.25">
      <c r="A8" t="s">
        <v>139</v>
      </c>
      <c r="C8" s="1">
        <v>8.9</v>
      </c>
      <c r="D8" s="2">
        <v>8.6999999999999993</v>
      </c>
      <c r="E8" s="2">
        <v>8.6</v>
      </c>
      <c r="F8" s="2">
        <v>8.5</v>
      </c>
      <c r="G8" s="2">
        <v>8.4</v>
      </c>
      <c r="H8" s="2">
        <v>8.3000000000000007</v>
      </c>
      <c r="I8" s="2">
        <v>8.1999999999999993</v>
      </c>
      <c r="J8" s="2">
        <v>8.3000000000000007</v>
      </c>
      <c r="K8" s="2">
        <v>8.3000000000000007</v>
      </c>
      <c r="L8" s="2">
        <v>8.4</v>
      </c>
      <c r="M8" s="2">
        <v>8.4</v>
      </c>
      <c r="N8" s="2">
        <v>8.5</v>
      </c>
      <c r="O8" s="2">
        <v>8.6999999999999993</v>
      </c>
      <c r="P8" s="2">
        <v>8.8000000000000007</v>
      </c>
      <c r="Q8" s="2">
        <v>9</v>
      </c>
      <c r="R8" s="2">
        <v>9.1</v>
      </c>
      <c r="S8" s="2">
        <v>9.1999999999999993</v>
      </c>
      <c r="T8" s="2">
        <v>9.4</v>
      </c>
      <c r="U8" s="2">
        <v>9.6</v>
      </c>
      <c r="V8" s="2">
        <v>9.6999999999999993</v>
      </c>
    </row>
    <row r="10" spans="1:74" x14ac:dyDescent="0.25">
      <c r="A10" s="6" t="s">
        <v>88</v>
      </c>
    </row>
    <row r="11" spans="1:74" s="1" customFormat="1" x14ac:dyDescent="0.25">
      <c r="C11" s="1">
        <v>2000</v>
      </c>
      <c r="D11" s="1">
        <v>2001</v>
      </c>
      <c r="E11" s="1">
        <v>2002</v>
      </c>
      <c r="F11" s="1">
        <v>2003</v>
      </c>
      <c r="G11" s="1">
        <v>2004</v>
      </c>
      <c r="H11" s="1">
        <v>2005</v>
      </c>
      <c r="I11" s="1">
        <v>2006</v>
      </c>
      <c r="J11" s="1">
        <v>2007</v>
      </c>
      <c r="K11" s="1">
        <v>2008</v>
      </c>
      <c r="L11" s="1">
        <v>2009</v>
      </c>
      <c r="M11" s="1">
        <v>2010</v>
      </c>
      <c r="N11" s="1">
        <v>2011</v>
      </c>
      <c r="O11" s="1">
        <v>2012</v>
      </c>
      <c r="P11" s="1">
        <v>2013</v>
      </c>
      <c r="Q11" s="1">
        <v>2014</v>
      </c>
      <c r="R11" s="1">
        <v>2015</v>
      </c>
      <c r="S11" s="1">
        <v>2016</v>
      </c>
      <c r="T11" s="1">
        <v>2017</v>
      </c>
      <c r="U11" s="1">
        <v>2018</v>
      </c>
      <c r="V11" s="1">
        <v>2019</v>
      </c>
      <c r="W11" s="1">
        <v>2020</v>
      </c>
      <c r="X11" s="1">
        <v>2021</v>
      </c>
      <c r="Y11" s="1">
        <v>2022</v>
      </c>
      <c r="Z11" s="1">
        <v>2023</v>
      </c>
      <c r="AA11" s="1">
        <v>2024</v>
      </c>
      <c r="AB11" s="1">
        <v>2025</v>
      </c>
      <c r="AC11" s="1">
        <v>2026</v>
      </c>
      <c r="AD11" s="1">
        <v>2027</v>
      </c>
      <c r="AE11" s="1">
        <v>2028</v>
      </c>
      <c r="AF11" s="1">
        <v>2029</v>
      </c>
      <c r="AG11" s="1">
        <v>2030</v>
      </c>
      <c r="AH11" s="1">
        <v>2031</v>
      </c>
      <c r="AI11" s="1">
        <v>2032</v>
      </c>
      <c r="AJ11" s="1">
        <v>2033</v>
      </c>
      <c r="AK11" s="1">
        <v>2034</v>
      </c>
      <c r="AL11" s="1">
        <v>2035</v>
      </c>
      <c r="AM11" s="1">
        <v>2036</v>
      </c>
      <c r="AN11" s="1">
        <v>2037</v>
      </c>
      <c r="AO11" s="1">
        <v>2038</v>
      </c>
      <c r="AP11" s="1">
        <v>2039</v>
      </c>
      <c r="AQ11" s="1">
        <v>2040</v>
      </c>
      <c r="AR11" s="1">
        <v>2041</v>
      </c>
      <c r="AS11" s="1">
        <v>2042</v>
      </c>
      <c r="AT11" s="1">
        <v>2043</v>
      </c>
      <c r="AU11" s="1">
        <v>2044</v>
      </c>
      <c r="AV11" s="1">
        <v>2045</v>
      </c>
      <c r="AW11" s="1">
        <v>2046</v>
      </c>
      <c r="AX11" s="1">
        <v>2047</v>
      </c>
      <c r="AY11" s="1">
        <v>2048</v>
      </c>
      <c r="AZ11" s="1">
        <v>2049</v>
      </c>
      <c r="BA11" s="1">
        <v>2050</v>
      </c>
      <c r="BB11" s="1">
        <v>2051</v>
      </c>
      <c r="BC11" s="1">
        <v>2052</v>
      </c>
      <c r="BD11" s="1">
        <v>2053</v>
      </c>
      <c r="BE11" s="1">
        <v>2054</v>
      </c>
      <c r="BF11" s="1">
        <v>2055</v>
      </c>
      <c r="BG11" s="1">
        <v>2056</v>
      </c>
      <c r="BH11" s="1">
        <v>2057</v>
      </c>
      <c r="BI11" s="1">
        <v>2058</v>
      </c>
      <c r="BJ11" s="1">
        <v>2059</v>
      </c>
      <c r="BK11" s="1">
        <v>2060</v>
      </c>
      <c r="BL11" s="1">
        <v>2061</v>
      </c>
      <c r="BM11" s="1">
        <v>2062</v>
      </c>
      <c r="BN11" s="1">
        <v>2063</v>
      </c>
      <c r="BO11" s="1">
        <v>2064</v>
      </c>
      <c r="BP11" s="1">
        <v>2065</v>
      </c>
      <c r="BQ11" s="1">
        <v>2066</v>
      </c>
      <c r="BR11" s="1">
        <v>2067</v>
      </c>
      <c r="BS11" s="1">
        <v>2068</v>
      </c>
      <c r="BT11" s="1">
        <v>2069</v>
      </c>
      <c r="BU11" s="1">
        <v>2070</v>
      </c>
    </row>
    <row r="12" spans="1:74" x14ac:dyDescent="0.25">
      <c r="A12" t="s">
        <v>0</v>
      </c>
      <c r="C12" s="2"/>
      <c r="D12" s="2">
        <v>9.9730574164432007</v>
      </c>
      <c r="E12" s="2">
        <v>10.1730574164432</v>
      </c>
      <c r="F12" s="2">
        <v>10.2730574164432</v>
      </c>
      <c r="G12" s="2">
        <v>10.2730574164432</v>
      </c>
      <c r="H12" s="2">
        <v>10.1730574164432</v>
      </c>
      <c r="I12" s="2">
        <v>10.1730574164432</v>
      </c>
      <c r="J12" s="2">
        <v>10.1730574164432</v>
      </c>
      <c r="K12" s="2">
        <v>10.473057416443201</v>
      </c>
      <c r="L12" s="2">
        <v>11.1730574164432</v>
      </c>
      <c r="M12" s="2">
        <v>11.0730574164432</v>
      </c>
      <c r="N12" s="2">
        <v>11.2730574164432</v>
      </c>
      <c r="O12" s="2">
        <v>11.5730574164432</v>
      </c>
      <c r="P12" s="2">
        <v>11.973057416443201</v>
      </c>
      <c r="Q12" s="2">
        <v>11.873057416443201</v>
      </c>
      <c r="R12" s="2">
        <v>11.873057416443201</v>
      </c>
      <c r="S12" s="2">
        <v>11.873057416443201</v>
      </c>
      <c r="T12" s="2">
        <v>11.973057416443201</v>
      </c>
      <c r="U12" s="2">
        <v>11.973057416443201</v>
      </c>
      <c r="V12" s="2">
        <v>12.173057416443202</v>
      </c>
      <c r="W12" s="2"/>
      <c r="X12" s="2"/>
      <c r="Y12" s="2"/>
      <c r="Z12" s="2">
        <v>13.026580793107328</v>
      </c>
      <c r="AA12" s="2">
        <v>13.170012148435177</v>
      </c>
      <c r="AB12" s="2">
        <v>13.164329211963388</v>
      </c>
      <c r="AC12" s="2">
        <v>13.444215844376098</v>
      </c>
      <c r="AD12" s="2">
        <v>13.629837643002034</v>
      </c>
      <c r="AE12" s="2">
        <v>13.801579359172885</v>
      </c>
      <c r="AF12" s="2">
        <v>13.966932964289676</v>
      </c>
      <c r="AG12" s="2">
        <v>13.979016447805206</v>
      </c>
      <c r="AH12" s="2">
        <v>14.148079454084993</v>
      </c>
      <c r="AI12" s="2">
        <v>14.257668315030676</v>
      </c>
      <c r="AJ12" s="2">
        <v>14.371647675203869</v>
      </c>
      <c r="AK12" s="2">
        <v>14.441860781888076</v>
      </c>
      <c r="AL12" s="2">
        <v>14.594322442932571</v>
      </c>
      <c r="AM12" s="2">
        <v>14.67243243144129</v>
      </c>
      <c r="AN12" s="2">
        <v>14.777062182330322</v>
      </c>
      <c r="AO12" s="2">
        <v>14.815759169138033</v>
      </c>
      <c r="AP12" s="2">
        <v>14.903987087996194</v>
      </c>
      <c r="AQ12" s="2">
        <v>14.911689240656067</v>
      </c>
      <c r="AR12" s="2">
        <v>14.981609269177724</v>
      </c>
      <c r="AS12" s="2">
        <v>14.973668785880998</v>
      </c>
      <c r="AT12" s="2">
        <v>15.035322016019007</v>
      </c>
      <c r="AU12" s="2">
        <v>15.025531113371077</v>
      </c>
      <c r="AV12" s="2">
        <v>15.08567822152793</v>
      </c>
      <c r="AW12" s="2">
        <v>15.075684106104381</v>
      </c>
      <c r="AX12" s="2">
        <v>15.138668194567961</v>
      </c>
      <c r="AY12" s="2">
        <v>15.123618833215524</v>
      </c>
      <c r="AZ12" s="2">
        <v>15.177995722479258</v>
      </c>
      <c r="BA12" s="2">
        <v>15.152948577303336</v>
      </c>
      <c r="BB12" s="2">
        <v>15.201394723379639</v>
      </c>
      <c r="BC12" s="2">
        <v>15.169279894068936</v>
      </c>
      <c r="BD12" s="2">
        <v>15.212989865497249</v>
      </c>
      <c r="BE12" s="2">
        <v>15.177142181735279</v>
      </c>
      <c r="BF12" s="2">
        <v>15.22090894009763</v>
      </c>
      <c r="BG12" s="2">
        <v>15.186091764268948</v>
      </c>
      <c r="BH12" s="2">
        <v>15.229046269949821</v>
      </c>
      <c r="BI12" s="2">
        <v>15.191268797212624</v>
      </c>
      <c r="BJ12" s="2">
        <v>15.234122757562455</v>
      </c>
      <c r="BK12" s="2">
        <v>15.189484482269688</v>
      </c>
      <c r="BL12" s="2">
        <v>15.219140835927014</v>
      </c>
      <c r="BM12" s="2">
        <v>15.166646479999148</v>
      </c>
      <c r="BN12" s="2">
        <v>15.199554328746162</v>
      </c>
      <c r="BO12" s="2">
        <v>15.151002816459373</v>
      </c>
      <c r="BP12" s="2">
        <v>15.184447062824548</v>
      </c>
      <c r="BQ12" s="2">
        <v>15.13632830256598</v>
      </c>
      <c r="BR12" s="2">
        <v>15.176972830693037</v>
      </c>
      <c r="BS12" s="2">
        <v>15.138007909964175</v>
      </c>
      <c r="BT12" s="2">
        <v>15.187590029420718</v>
      </c>
      <c r="BU12" s="2">
        <v>15.158186128960233</v>
      </c>
      <c r="BV12" s="12">
        <f>BU12-Z12</f>
        <v>2.131605335852905</v>
      </c>
    </row>
    <row r="13" spans="1:74" x14ac:dyDescent="0.25">
      <c r="A13" t="s">
        <v>1</v>
      </c>
      <c r="C13" s="2">
        <v>10.512831115319818</v>
      </c>
      <c r="D13" s="2">
        <v>10.512831115319818</v>
      </c>
      <c r="E13" s="2">
        <v>10.712831115319817</v>
      </c>
      <c r="F13" s="2">
        <v>11.012831115319818</v>
      </c>
      <c r="G13" s="2">
        <v>10.812831115319819</v>
      </c>
      <c r="H13" s="2">
        <v>10.812831115319819</v>
      </c>
      <c r="I13" s="2">
        <v>10.312831115319819</v>
      </c>
      <c r="J13" s="2">
        <v>10.01283111531982</v>
      </c>
      <c r="K13" s="2">
        <v>9.9128311153198183</v>
      </c>
      <c r="L13" s="2">
        <v>10.712831115319819</v>
      </c>
      <c r="M13" s="2">
        <v>10.412831115319818</v>
      </c>
      <c r="N13" s="2">
        <v>9.9128311153198183</v>
      </c>
      <c r="O13" s="2">
        <v>9.9128311153198183</v>
      </c>
      <c r="P13" s="2">
        <v>9.9128311153198183</v>
      </c>
      <c r="Q13" s="2">
        <v>9.712831115319819</v>
      </c>
      <c r="R13" s="2">
        <v>9.9128311153198183</v>
      </c>
      <c r="S13" s="2">
        <v>10.01283111531982</v>
      </c>
      <c r="T13" s="2">
        <v>10.112831115319819</v>
      </c>
      <c r="U13" s="2">
        <v>10.112831115319819</v>
      </c>
      <c r="V13" s="2">
        <v>10.312831115319819</v>
      </c>
      <c r="W13" s="16"/>
      <c r="X13" s="2"/>
      <c r="Y13" s="2"/>
      <c r="Z13" s="2">
        <v>10.791131214229528</v>
      </c>
      <c r="AA13" s="2">
        <v>10.81695970953132</v>
      </c>
      <c r="AB13" s="2">
        <v>10.916282497035141</v>
      </c>
      <c r="AC13" s="2">
        <v>10.991473157998465</v>
      </c>
      <c r="AD13" s="2">
        <v>11.098492078267958</v>
      </c>
      <c r="AE13" s="2">
        <v>11.236868854018224</v>
      </c>
      <c r="AF13" s="2">
        <v>11.358826941431154</v>
      </c>
      <c r="AG13" s="2">
        <v>11.493535293111576</v>
      </c>
      <c r="AH13" s="2">
        <v>11.628800221416643</v>
      </c>
      <c r="AI13" s="2">
        <v>11.738284497762082</v>
      </c>
      <c r="AJ13" s="2">
        <v>11.821379955032889</v>
      </c>
      <c r="AK13" s="2">
        <v>11.897022239201908</v>
      </c>
      <c r="AL13" s="2">
        <v>11.961462558654866</v>
      </c>
      <c r="AM13" s="2">
        <v>12.002068599358502</v>
      </c>
      <c r="AN13" s="2">
        <v>12.025004106488241</v>
      </c>
      <c r="AO13" s="2">
        <v>12.045577820560053</v>
      </c>
      <c r="AP13" s="2">
        <v>12.045939390606046</v>
      </c>
      <c r="AQ13" s="2">
        <v>12.03888750886942</v>
      </c>
      <c r="AR13" s="2">
        <v>12.044880772098798</v>
      </c>
      <c r="AS13" s="2">
        <v>12.056438146977923</v>
      </c>
      <c r="AT13" s="2">
        <v>12.073733412299049</v>
      </c>
      <c r="AU13" s="2">
        <v>12.096492499868374</v>
      </c>
      <c r="AV13" s="2">
        <v>12.12066459722443</v>
      </c>
      <c r="AW13" s="2">
        <v>12.13210344743295</v>
      </c>
      <c r="AX13" s="2">
        <v>12.144382238869552</v>
      </c>
      <c r="AY13" s="2">
        <v>12.165003881212328</v>
      </c>
      <c r="AZ13" s="2">
        <v>12.180420374213037</v>
      </c>
      <c r="BA13" s="2">
        <v>12.204985085018114</v>
      </c>
      <c r="BB13" s="2">
        <v>12.227084846292106</v>
      </c>
      <c r="BC13" s="2">
        <v>12.256734410849431</v>
      </c>
      <c r="BD13" s="2">
        <v>12.29743735809306</v>
      </c>
      <c r="BE13" s="2">
        <v>12.335742749626689</v>
      </c>
      <c r="BF13" s="2">
        <v>12.362156298496728</v>
      </c>
      <c r="BG13" s="2">
        <v>12.390797113339049</v>
      </c>
      <c r="BH13" s="2">
        <v>12.421404667870391</v>
      </c>
      <c r="BI13" s="2">
        <v>12.43947917221799</v>
      </c>
      <c r="BJ13" s="2">
        <v>12.451878985166859</v>
      </c>
      <c r="BK13" s="2">
        <v>12.462839288088011</v>
      </c>
      <c r="BL13" s="2">
        <v>12.477341690408855</v>
      </c>
      <c r="BM13" s="2">
        <v>12.492911475317594</v>
      </c>
      <c r="BN13" s="2">
        <v>12.505956589558677</v>
      </c>
      <c r="BO13" s="2">
        <v>12.515206043326076</v>
      </c>
      <c r="BP13" s="2">
        <v>12.521498398511847</v>
      </c>
      <c r="BQ13" s="2">
        <v>12.51192421850209</v>
      </c>
      <c r="BR13" s="2">
        <v>12.497172512670243</v>
      </c>
      <c r="BS13" s="2">
        <v>12.482624842003798</v>
      </c>
      <c r="BT13" s="2">
        <v>12.463205980160279</v>
      </c>
      <c r="BU13" s="2">
        <v>12.441205794867807</v>
      </c>
      <c r="BV13" s="12">
        <f t="shared" ref="BV13:BV18" si="0">BU13-Z13</f>
        <v>1.6500745806382788</v>
      </c>
    </row>
    <row r="14" spans="1:74" x14ac:dyDescent="0.25">
      <c r="A14" t="s">
        <v>82</v>
      </c>
      <c r="C14" s="2">
        <v>11.962644161389564</v>
      </c>
      <c r="D14" s="2">
        <v>11.962644161389564</v>
      </c>
      <c r="E14" s="2">
        <v>12.062644161389564</v>
      </c>
      <c r="F14" s="2">
        <v>12.362644161389563</v>
      </c>
      <c r="G14" s="2">
        <v>12.662644161389563</v>
      </c>
      <c r="H14" s="2">
        <v>12.862644161389563</v>
      </c>
      <c r="I14" s="2">
        <v>13.162644161389563</v>
      </c>
      <c r="J14" s="2">
        <v>13.162644161389563</v>
      </c>
      <c r="K14" s="2">
        <v>13.562644161389564</v>
      </c>
      <c r="L14" s="2">
        <v>14.562644161389564</v>
      </c>
      <c r="M14" s="2">
        <v>14.662644161389563</v>
      </c>
      <c r="N14" s="2">
        <v>14.762644161389563</v>
      </c>
      <c r="O14" s="2">
        <v>15.062644161389564</v>
      </c>
      <c r="P14" s="2">
        <v>15.262644161389563</v>
      </c>
      <c r="Q14" s="2">
        <v>15.362644161389563</v>
      </c>
      <c r="R14" s="2">
        <v>15.262644161389563</v>
      </c>
      <c r="S14" s="2">
        <v>15.162644161389563</v>
      </c>
      <c r="T14" s="2">
        <v>14.962644161389564</v>
      </c>
      <c r="U14" s="2">
        <v>14.862644161389563</v>
      </c>
      <c r="V14" s="2">
        <v>14.762644161389563</v>
      </c>
      <c r="W14" s="16"/>
      <c r="X14" s="2"/>
      <c r="Y14" s="2"/>
      <c r="Z14" s="2">
        <v>15.244862665261596</v>
      </c>
      <c r="AA14" s="2">
        <v>15.276618567603688</v>
      </c>
      <c r="AB14" s="2">
        <v>15.362872704952933</v>
      </c>
      <c r="AC14" s="2">
        <v>15.428788993653516</v>
      </c>
      <c r="AD14" s="2">
        <v>15.505723500730438</v>
      </c>
      <c r="AE14" s="2">
        <v>15.594313678763898</v>
      </c>
      <c r="AF14" s="2">
        <v>15.610752654127305</v>
      </c>
      <c r="AG14" s="2">
        <v>15.607007527222665</v>
      </c>
      <c r="AH14" s="2">
        <v>15.622244311030235</v>
      </c>
      <c r="AI14" s="2">
        <v>15.615462210274012</v>
      </c>
      <c r="AJ14" s="2">
        <v>15.582562222359087</v>
      </c>
      <c r="AK14" s="2">
        <v>15.556692574893395</v>
      </c>
      <c r="AL14" s="2">
        <v>15.494435385030098</v>
      </c>
      <c r="AM14" s="2">
        <v>15.414951450048097</v>
      </c>
      <c r="AN14" s="2">
        <v>15.372696072509301</v>
      </c>
      <c r="AO14" s="2">
        <v>15.30500917874188</v>
      </c>
      <c r="AP14" s="2">
        <v>15.243108028924706</v>
      </c>
      <c r="AQ14" s="2">
        <v>15.174962737727332</v>
      </c>
      <c r="AR14" s="2">
        <v>15.065942559308384</v>
      </c>
      <c r="AS14" s="2">
        <v>15.006532249057521</v>
      </c>
      <c r="AT14" s="2">
        <v>14.87129361959968</v>
      </c>
      <c r="AU14" s="2">
        <v>14.75228359978836</v>
      </c>
      <c r="AV14" s="2">
        <v>14.611242020286753</v>
      </c>
      <c r="AW14" s="2">
        <v>14.52095270072455</v>
      </c>
      <c r="AX14" s="2">
        <v>14.432838658059483</v>
      </c>
      <c r="AY14" s="2">
        <v>14.387294765879943</v>
      </c>
      <c r="AZ14" s="2">
        <v>14.313386218275953</v>
      </c>
      <c r="BA14" s="2">
        <v>14.251954065615871</v>
      </c>
      <c r="BB14" s="2">
        <v>14.174583409209289</v>
      </c>
      <c r="BC14" s="2">
        <v>14.077193065510311</v>
      </c>
      <c r="BD14" s="2">
        <v>14.015824676662898</v>
      </c>
      <c r="BE14" s="2">
        <v>13.928453378002734</v>
      </c>
      <c r="BF14" s="2">
        <v>13.811132667489954</v>
      </c>
      <c r="BG14" s="2">
        <v>13.755877724237205</v>
      </c>
      <c r="BH14" s="2">
        <v>13.683058011642814</v>
      </c>
      <c r="BI14" s="2">
        <v>13.560291539348514</v>
      </c>
      <c r="BJ14" s="2">
        <v>13.475503343474044</v>
      </c>
      <c r="BK14" s="2">
        <v>13.371356968320868</v>
      </c>
      <c r="BL14" s="2">
        <v>13.249818576820546</v>
      </c>
      <c r="BM14" s="2">
        <v>13.120793093910663</v>
      </c>
      <c r="BN14" s="2">
        <v>13.008027349252906</v>
      </c>
      <c r="BO14" s="2">
        <v>12.937102101038455</v>
      </c>
      <c r="BP14" s="2">
        <v>12.875216366172381</v>
      </c>
      <c r="BQ14" s="2">
        <v>12.808507333683249</v>
      </c>
      <c r="BR14" s="2">
        <v>12.749410283208347</v>
      </c>
      <c r="BS14" s="2">
        <v>12.68502565735746</v>
      </c>
      <c r="BT14" s="2">
        <v>12.62518626070808</v>
      </c>
      <c r="BU14" s="2">
        <v>12.597018894045181</v>
      </c>
      <c r="BV14" s="12">
        <f t="shared" si="0"/>
        <v>-2.6478437712164151</v>
      </c>
    </row>
    <row r="15" spans="1:74" x14ac:dyDescent="0.25">
      <c r="A15" t="s">
        <v>83</v>
      </c>
      <c r="C15" s="2">
        <v>6.0081622834315276</v>
      </c>
      <c r="D15" s="2">
        <v>6.0081622834315276</v>
      </c>
      <c r="E15" s="2">
        <v>6.1081622834315272</v>
      </c>
      <c r="F15" s="2">
        <v>6.3081622834315274</v>
      </c>
      <c r="G15" s="2">
        <v>6.2081622834315269</v>
      </c>
      <c r="H15" s="2">
        <v>6.1081622834315272</v>
      </c>
      <c r="I15" s="2">
        <v>6.0081622834315267</v>
      </c>
      <c r="J15" s="2">
        <v>6.1081622834315272</v>
      </c>
      <c r="K15" s="2">
        <v>6.0081622834315276</v>
      </c>
      <c r="L15" s="2">
        <v>6.6081622834315272</v>
      </c>
      <c r="M15" s="2">
        <v>6.8081622834315274</v>
      </c>
      <c r="N15" s="2">
        <v>6.9081622834315271</v>
      </c>
      <c r="O15" s="2">
        <v>7.2081622834315269</v>
      </c>
      <c r="P15" s="2">
        <v>7.2081622834315269</v>
      </c>
      <c r="Q15" s="2">
        <v>7.4081622834315271</v>
      </c>
      <c r="R15" s="2">
        <v>7.0081622834315267</v>
      </c>
      <c r="S15" s="2">
        <v>7.1081622834315263</v>
      </c>
      <c r="T15" s="2">
        <v>6.9081622834315271</v>
      </c>
      <c r="U15" s="2">
        <v>6.8081622834315265</v>
      </c>
      <c r="V15" s="2">
        <v>6.8081622834315265</v>
      </c>
      <c r="W15" s="16"/>
      <c r="X15" s="2"/>
      <c r="Y15" s="2"/>
      <c r="Z15" s="2">
        <v>7.2727721235042271</v>
      </c>
      <c r="AA15" s="2">
        <v>7.2008625911379243</v>
      </c>
      <c r="AB15" s="2">
        <v>7.2652683386488581</v>
      </c>
      <c r="AC15" s="2">
        <v>7.4067743026062649</v>
      </c>
      <c r="AD15" s="2">
        <v>7.5739494741533475</v>
      </c>
      <c r="AE15" s="2">
        <v>7.6969527176056625</v>
      </c>
      <c r="AF15" s="2">
        <v>7.8840209554238845</v>
      </c>
      <c r="AG15" s="2">
        <v>8.0746040138039188</v>
      </c>
      <c r="AH15" s="2">
        <v>8.2633348367988759</v>
      </c>
      <c r="AI15" s="2">
        <v>8.381392604209184</v>
      </c>
      <c r="AJ15" s="2">
        <v>8.5625311063235312</v>
      </c>
      <c r="AK15" s="2">
        <v>8.73300197245287</v>
      </c>
      <c r="AL15" s="2">
        <v>8.8334013020423487</v>
      </c>
      <c r="AM15" s="2">
        <v>8.9165231595869692</v>
      </c>
      <c r="AN15" s="2">
        <v>8.9938589177197041</v>
      </c>
      <c r="AO15" s="2">
        <v>9.06046698644999</v>
      </c>
      <c r="AP15" s="2">
        <v>9.039304300118161</v>
      </c>
      <c r="AQ15" s="2">
        <v>9.0799617614812771</v>
      </c>
      <c r="AR15" s="2">
        <v>9.0880665310700746</v>
      </c>
      <c r="AS15" s="2">
        <v>9.0896224893022453</v>
      </c>
      <c r="AT15" s="2">
        <v>9.0329132371563219</v>
      </c>
      <c r="AU15" s="2">
        <v>9.0141306058274804</v>
      </c>
      <c r="AV15" s="2">
        <v>9.0068156121410698</v>
      </c>
      <c r="AW15" s="2">
        <v>8.9985020456845159</v>
      </c>
      <c r="AX15" s="2">
        <v>8.9356397236581255</v>
      </c>
      <c r="AY15" s="2">
        <v>8.9252174243081193</v>
      </c>
      <c r="AZ15" s="2">
        <v>8.921403106730958</v>
      </c>
      <c r="BA15" s="2">
        <v>8.9272870263599735</v>
      </c>
      <c r="BB15" s="2">
        <v>8.8707427750697097</v>
      </c>
      <c r="BC15" s="2">
        <v>8.8664256688347685</v>
      </c>
      <c r="BD15" s="2">
        <v>8.8749767839288438</v>
      </c>
      <c r="BE15" s="2">
        <v>8.8843322692086506</v>
      </c>
      <c r="BF15" s="2">
        <v>8.8305740138726314</v>
      </c>
      <c r="BG15" s="2">
        <v>8.8416630844334136</v>
      </c>
      <c r="BH15" s="2">
        <v>8.8625961333705412</v>
      </c>
      <c r="BI15" s="2">
        <v>8.8672819539437402</v>
      </c>
      <c r="BJ15" s="2">
        <v>8.8539843252419708</v>
      </c>
      <c r="BK15" s="2">
        <v>8.8905793618260223</v>
      </c>
      <c r="BL15" s="2">
        <v>8.9212352739743359</v>
      </c>
      <c r="BM15" s="2">
        <v>8.950455522135087</v>
      </c>
      <c r="BN15" s="2">
        <v>8.9237086058026911</v>
      </c>
      <c r="BO15" s="2">
        <v>8.9537485320165562</v>
      </c>
      <c r="BP15" s="2">
        <v>8.985204655072085</v>
      </c>
      <c r="BQ15" s="2">
        <v>9.0192485859180191</v>
      </c>
      <c r="BR15" s="2">
        <v>9.0007048633826319</v>
      </c>
      <c r="BS15" s="2">
        <v>9.0394491907763417</v>
      </c>
      <c r="BT15" s="2">
        <v>9.086521030571264</v>
      </c>
      <c r="BU15" s="2">
        <v>9.1487442202126559</v>
      </c>
      <c r="BV15" s="12">
        <f t="shared" si="0"/>
        <v>1.8759720967084288</v>
      </c>
    </row>
    <row r="16" spans="1:74" x14ac:dyDescent="0.25">
      <c r="A16" t="s">
        <v>4</v>
      </c>
      <c r="C16" s="2"/>
      <c r="D16" s="2">
        <v>10.555486636415301</v>
      </c>
      <c r="E16" s="2">
        <v>10.655486636415301</v>
      </c>
      <c r="F16" s="2">
        <v>10.855486636415302</v>
      </c>
      <c r="G16" s="2">
        <v>10.955486636415301</v>
      </c>
      <c r="H16" s="2">
        <v>10.955486636415301</v>
      </c>
      <c r="I16" s="2">
        <v>10.8554866364153</v>
      </c>
      <c r="J16" s="2">
        <v>10.7554866364153</v>
      </c>
      <c r="K16" s="2">
        <v>11.055486636415299</v>
      </c>
      <c r="L16" s="2">
        <v>11.955486636415301</v>
      </c>
      <c r="M16" s="2">
        <v>11.955486636415301</v>
      </c>
      <c r="N16" s="2">
        <v>11.955486636415301</v>
      </c>
      <c r="O16" s="2">
        <v>12.155486636415301</v>
      </c>
      <c r="P16" s="2">
        <v>12.355486636415302</v>
      </c>
      <c r="Q16" s="2">
        <v>12.355486636415302</v>
      </c>
      <c r="R16" s="2">
        <v>12.255486636415302</v>
      </c>
      <c r="S16" s="2">
        <v>12.155486636415301</v>
      </c>
      <c r="T16" s="2">
        <v>12.055486636415299</v>
      </c>
      <c r="U16" s="2">
        <v>11.9554866364153</v>
      </c>
      <c r="V16" s="2">
        <v>12.055486636415299</v>
      </c>
      <c r="W16" s="16"/>
      <c r="X16" s="2"/>
      <c r="Y16" s="2"/>
      <c r="Z16" s="2">
        <v>12.581318832395148</v>
      </c>
      <c r="AA16" s="2">
        <v>12.540462254561731</v>
      </c>
      <c r="AB16" s="2">
        <v>12.598812917238908</v>
      </c>
      <c r="AC16" s="2">
        <v>12.671926942361491</v>
      </c>
      <c r="AD16" s="2">
        <v>12.753891630640105</v>
      </c>
      <c r="AE16" s="2">
        <v>12.867244231086525</v>
      </c>
      <c r="AF16" s="2">
        <v>12.959470711303281</v>
      </c>
      <c r="AG16" s="2">
        <v>13.056082059027123</v>
      </c>
      <c r="AH16" s="2">
        <v>13.151975085102823</v>
      </c>
      <c r="AI16" s="2">
        <v>13.234001206696933</v>
      </c>
      <c r="AJ16" s="2">
        <v>13.28716790186129</v>
      </c>
      <c r="AK16" s="2">
        <v>13.340966271218914</v>
      </c>
      <c r="AL16" s="2">
        <v>13.367403274523447</v>
      </c>
      <c r="AM16" s="2">
        <v>13.383853851574074</v>
      </c>
      <c r="AN16" s="2">
        <v>13.389319431687808</v>
      </c>
      <c r="AO16" s="2">
        <v>13.394512292399478</v>
      </c>
      <c r="AP16" s="2">
        <v>13.3835635800246</v>
      </c>
      <c r="AQ16" s="2">
        <v>13.379369701483155</v>
      </c>
      <c r="AR16" s="2">
        <v>13.360351797847873</v>
      </c>
      <c r="AS16" s="2">
        <v>13.350510327384635</v>
      </c>
      <c r="AT16" s="2">
        <v>13.319781241603753</v>
      </c>
      <c r="AU16" s="2">
        <v>13.295403032756557</v>
      </c>
      <c r="AV16" s="2">
        <v>13.257114674626703</v>
      </c>
      <c r="AW16" s="2">
        <v>13.223972558297993</v>
      </c>
      <c r="AX16" s="2">
        <v>13.176777097736096</v>
      </c>
      <c r="AY16" s="2">
        <v>13.139593031962097</v>
      </c>
      <c r="AZ16" s="2">
        <v>13.087395109904701</v>
      </c>
      <c r="BA16" s="2">
        <v>13.038898835986732</v>
      </c>
      <c r="BB16" s="2">
        <v>12.979332437246219</v>
      </c>
      <c r="BC16" s="2">
        <v>12.92413319318476</v>
      </c>
      <c r="BD16" s="2">
        <v>12.878596367966278</v>
      </c>
      <c r="BE16" s="2">
        <v>12.824543164365776</v>
      </c>
      <c r="BF16" s="2">
        <v>12.757978765153682</v>
      </c>
      <c r="BG16" s="2">
        <v>12.712584005458282</v>
      </c>
      <c r="BH16" s="2">
        <v>12.663941357317611</v>
      </c>
      <c r="BI16" s="2">
        <v>12.605604888880157</v>
      </c>
      <c r="BJ16" s="2">
        <v>12.550805240917343</v>
      </c>
      <c r="BK16" s="2">
        <v>12.500975648837111</v>
      </c>
      <c r="BL16" s="2">
        <v>12.445595290092291</v>
      </c>
      <c r="BM16" s="2">
        <v>12.395098833692737</v>
      </c>
      <c r="BN16" s="2">
        <v>12.339781543417256</v>
      </c>
      <c r="BO16" s="2">
        <v>12.305946640561729</v>
      </c>
      <c r="BP16" s="2">
        <v>12.272805664902428</v>
      </c>
      <c r="BQ16" s="2">
        <v>12.240016722946496</v>
      </c>
      <c r="BR16" s="2">
        <v>12.202436874310639</v>
      </c>
      <c r="BS16" s="2">
        <v>12.170800163052069</v>
      </c>
      <c r="BT16" s="2">
        <v>12.138983269670893</v>
      </c>
      <c r="BU16" s="2">
        <v>12.120059021358136</v>
      </c>
      <c r="BV16" s="12">
        <f t="shared" si="0"/>
        <v>-0.46125981103701186</v>
      </c>
    </row>
    <row r="17" spans="1:74" x14ac:dyDescent="0.25">
      <c r="A17" t="s">
        <v>6</v>
      </c>
      <c r="C17" s="2"/>
      <c r="D17" s="2">
        <v>13.28622384372993</v>
      </c>
      <c r="E17" s="2">
        <v>12.78622384372993</v>
      </c>
      <c r="F17" s="2">
        <v>13.486223843729929</v>
      </c>
      <c r="G17" s="2">
        <v>13.38622384372993</v>
      </c>
      <c r="H17" s="2">
        <v>13.586223843729929</v>
      </c>
      <c r="I17" s="2">
        <v>13.586223843729929</v>
      </c>
      <c r="J17" s="2">
        <v>13.686223843729929</v>
      </c>
      <c r="K17" s="2">
        <v>14.086223843729929</v>
      </c>
      <c r="L17" s="2">
        <v>15.186223843729927</v>
      </c>
      <c r="M17" s="2">
        <v>15.286223843729928</v>
      </c>
      <c r="N17" s="2">
        <v>15.186223843729927</v>
      </c>
      <c r="O17" s="2">
        <v>15.686223843729929</v>
      </c>
      <c r="P17" s="2">
        <v>15.986223843729929</v>
      </c>
      <c r="Q17" s="2">
        <v>15.786223843729926</v>
      </c>
      <c r="R17" s="2">
        <v>15.786223843729926</v>
      </c>
      <c r="S17" s="2">
        <v>15.386223843729928</v>
      </c>
      <c r="T17" s="2">
        <v>15.286223843729928</v>
      </c>
      <c r="U17" s="2">
        <v>15.286223843729928</v>
      </c>
      <c r="V17" s="2">
        <v>15.386223843729928</v>
      </c>
      <c r="W17" s="16"/>
      <c r="X17" s="2"/>
      <c r="Y17" s="2"/>
      <c r="Z17" s="2">
        <v>16.210833553716554</v>
      </c>
      <c r="AA17" s="2">
        <v>16.080617597306166</v>
      </c>
      <c r="AB17" s="2">
        <v>16.211037966784936</v>
      </c>
      <c r="AC17" s="2">
        <v>16.396720276535198</v>
      </c>
      <c r="AD17" s="2">
        <v>16.559631027495179</v>
      </c>
      <c r="AE17" s="2">
        <v>16.828505160913707</v>
      </c>
      <c r="AF17" s="2">
        <v>17.04694279172314</v>
      </c>
      <c r="AG17" s="2">
        <v>17.322396103812441</v>
      </c>
      <c r="AH17" s="2">
        <v>17.50293203050526</v>
      </c>
      <c r="AI17" s="2">
        <v>17.714295762403442</v>
      </c>
      <c r="AJ17" s="2">
        <v>17.81653089501911</v>
      </c>
      <c r="AK17" s="2">
        <v>17.936920674162149</v>
      </c>
      <c r="AL17" s="2">
        <v>17.936958354639085</v>
      </c>
      <c r="AM17" s="2">
        <v>17.972871448986876</v>
      </c>
      <c r="AN17" s="2">
        <v>17.908495965491404</v>
      </c>
      <c r="AO17" s="2">
        <v>17.901210997307555</v>
      </c>
      <c r="AP17" s="2">
        <v>17.835349817429126</v>
      </c>
      <c r="AQ17" s="2">
        <v>17.832107140555312</v>
      </c>
      <c r="AR17" s="2">
        <v>17.750625676422548</v>
      </c>
      <c r="AS17" s="2">
        <v>17.713231909588057</v>
      </c>
      <c r="AT17" s="2">
        <v>17.599565861552282</v>
      </c>
      <c r="AU17" s="2">
        <v>17.506648559897759</v>
      </c>
      <c r="AV17" s="2">
        <v>17.333385711975396</v>
      </c>
      <c r="AW17" s="2">
        <v>17.1842904309317</v>
      </c>
      <c r="AX17" s="2">
        <v>16.951552939577883</v>
      </c>
      <c r="AY17" s="2">
        <v>16.738006349277232</v>
      </c>
      <c r="AZ17" s="2">
        <v>16.459415406158715</v>
      </c>
      <c r="BA17" s="2">
        <v>16.196200754987906</v>
      </c>
      <c r="BB17" s="2">
        <v>15.904295840584497</v>
      </c>
      <c r="BC17" s="2">
        <v>15.66718901469055</v>
      </c>
      <c r="BD17" s="2">
        <v>15.406688353039254</v>
      </c>
      <c r="BE17" s="2">
        <v>15.19215858007639</v>
      </c>
      <c r="BF17" s="2">
        <v>14.951445506205427</v>
      </c>
      <c r="BG17" s="2">
        <v>14.765224288262523</v>
      </c>
      <c r="BH17" s="2">
        <v>14.554903737639039</v>
      </c>
      <c r="BI17" s="2">
        <v>14.413806046994841</v>
      </c>
      <c r="BJ17" s="2">
        <v>14.238677379789179</v>
      </c>
      <c r="BK17" s="2">
        <v>14.135168319002743</v>
      </c>
      <c r="BL17" s="2">
        <v>13.988577867535408</v>
      </c>
      <c r="BM17" s="2">
        <v>13.904198366158495</v>
      </c>
      <c r="BN17" s="2">
        <v>13.798930735072565</v>
      </c>
      <c r="BO17" s="2">
        <v>13.764247364883616</v>
      </c>
      <c r="BP17" s="2">
        <v>13.698670549957276</v>
      </c>
      <c r="BQ17" s="2">
        <v>13.691818107917726</v>
      </c>
      <c r="BR17" s="2">
        <v>13.637083793008509</v>
      </c>
      <c r="BS17" s="2">
        <v>13.629728372862708</v>
      </c>
      <c r="BT17" s="2">
        <v>13.578343305472734</v>
      </c>
      <c r="BU17" s="2">
        <v>13.584413286666903</v>
      </c>
      <c r="BV17" s="12">
        <f t="shared" si="0"/>
        <v>-2.6264202670496513</v>
      </c>
    </row>
    <row r="18" spans="1:74" x14ac:dyDescent="0.25">
      <c r="A18" t="s">
        <v>5</v>
      </c>
      <c r="C18" s="2">
        <v>8.741570130692871</v>
      </c>
      <c r="D18" s="2">
        <v>8.5415701306928717</v>
      </c>
      <c r="E18" s="2">
        <v>8.5415701306928717</v>
      </c>
      <c r="F18" s="2">
        <v>8.4415701306928703</v>
      </c>
      <c r="G18" s="2">
        <v>8.4415701306928703</v>
      </c>
      <c r="H18" s="2">
        <v>8.4415701306928703</v>
      </c>
      <c r="I18" s="2">
        <v>8.4415701306928703</v>
      </c>
      <c r="J18" s="2">
        <v>8.4415701306928703</v>
      </c>
      <c r="K18" s="2">
        <v>8.7415701306928693</v>
      </c>
      <c r="L18" s="2">
        <v>9.6415701306928696</v>
      </c>
      <c r="M18" s="2">
        <v>10.14157013069287</v>
      </c>
      <c r="N18" s="2">
        <v>10.641570130692871</v>
      </c>
      <c r="O18" s="2">
        <v>11.341570130692871</v>
      </c>
      <c r="P18" s="2">
        <v>11.94157013069287</v>
      </c>
      <c r="Q18" s="2">
        <v>12.14157013069287</v>
      </c>
      <c r="R18" s="2">
        <v>12.04157013069287</v>
      </c>
      <c r="S18" s="2">
        <v>12.04157013069287</v>
      </c>
      <c r="T18" s="2">
        <v>11.941570130692869</v>
      </c>
      <c r="U18" s="2">
        <v>12.141570130692871</v>
      </c>
      <c r="V18" s="2">
        <v>12.341570130692871</v>
      </c>
      <c r="W18" s="16"/>
      <c r="X18" s="2"/>
      <c r="Y18" s="2"/>
      <c r="Z18" s="2">
        <v>13.016103043513183</v>
      </c>
      <c r="AA18" s="2">
        <v>12.815915898860215</v>
      </c>
      <c r="AB18" s="2">
        <v>12.701089112164309</v>
      </c>
      <c r="AC18" s="2">
        <v>12.577274299279761</v>
      </c>
      <c r="AD18" s="2">
        <v>12.460293562474378</v>
      </c>
      <c r="AE18" s="2">
        <v>12.391915458789489</v>
      </c>
      <c r="AF18" s="2">
        <v>12.351308828825792</v>
      </c>
      <c r="AG18" s="2">
        <v>12.325270168226764</v>
      </c>
      <c r="AH18" s="2">
        <v>12.329537038109772</v>
      </c>
      <c r="AI18" s="2">
        <v>12.36084972071786</v>
      </c>
      <c r="AJ18" s="2">
        <v>12.395489056098745</v>
      </c>
      <c r="AK18" s="2">
        <v>12.435454600367223</v>
      </c>
      <c r="AL18" s="2">
        <v>12.484994889229169</v>
      </c>
      <c r="AM18" s="2">
        <v>12.539167662120175</v>
      </c>
      <c r="AN18" s="2">
        <v>12.59541853626045</v>
      </c>
      <c r="AO18" s="2">
        <v>12.668485774509323</v>
      </c>
      <c r="AP18" s="2">
        <v>12.751807443130941</v>
      </c>
      <c r="AQ18" s="2">
        <v>12.83420594605855</v>
      </c>
      <c r="AR18" s="2">
        <v>12.92039011933916</v>
      </c>
      <c r="AS18" s="2">
        <v>13.003683265884812</v>
      </c>
      <c r="AT18" s="2">
        <v>13.079400289063274</v>
      </c>
      <c r="AU18" s="2">
        <v>13.139326202413766</v>
      </c>
      <c r="AV18" s="2">
        <v>13.175139321840653</v>
      </c>
      <c r="AW18" s="2">
        <v>13.188397720647744</v>
      </c>
      <c r="AX18" s="2">
        <v>13.17611595893753</v>
      </c>
      <c r="AY18" s="2">
        <v>13.131261763511477</v>
      </c>
      <c r="AZ18" s="2">
        <v>13.070463288425906</v>
      </c>
      <c r="BA18" s="2">
        <v>12.997802298307416</v>
      </c>
      <c r="BB18" s="2">
        <v>12.909610372971766</v>
      </c>
      <c r="BC18" s="2">
        <v>12.811959593453558</v>
      </c>
      <c r="BD18" s="2">
        <v>12.705224939132727</v>
      </c>
      <c r="BE18" s="2">
        <v>12.586414232164858</v>
      </c>
      <c r="BF18" s="2">
        <v>12.457959931184703</v>
      </c>
      <c r="BG18" s="2">
        <v>12.316756420799402</v>
      </c>
      <c r="BH18" s="2">
        <v>12.16747825289808</v>
      </c>
      <c r="BI18" s="2">
        <v>12.015483154564501</v>
      </c>
      <c r="BJ18" s="2">
        <v>11.857541411025988</v>
      </c>
      <c r="BK18" s="2">
        <v>11.695260104458761</v>
      </c>
      <c r="BL18" s="2">
        <v>11.532456384589361</v>
      </c>
      <c r="BM18" s="2">
        <v>11.371782502956592</v>
      </c>
      <c r="BN18" s="2">
        <v>11.214690838320935</v>
      </c>
      <c r="BO18" s="2">
        <v>11.060016887579135</v>
      </c>
      <c r="BP18" s="2">
        <v>10.907328057679615</v>
      </c>
      <c r="BQ18" s="2">
        <v>10.760358177609559</v>
      </c>
      <c r="BR18" s="2">
        <v>10.621960550354794</v>
      </c>
      <c r="BS18" s="2">
        <v>10.490436825496898</v>
      </c>
      <c r="BT18" s="2">
        <v>10.366924398948344</v>
      </c>
      <c r="BU18" s="2">
        <v>10.252486996580306</v>
      </c>
      <c r="BV18" s="12">
        <f t="shared" si="0"/>
        <v>-2.7636160469328779</v>
      </c>
    </row>
    <row r="21" spans="1:74" x14ac:dyDescent="0.25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4" x14ac:dyDescent="0.25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4" x14ac:dyDescent="0.25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33" spans="7:12" x14ac:dyDescent="0.25">
      <c r="G33" s="18"/>
      <c r="H33" s="18"/>
      <c r="J33" t="s">
        <v>85</v>
      </c>
      <c r="K33" t="s">
        <v>86</v>
      </c>
      <c r="L33" t="s">
        <v>139</v>
      </c>
    </row>
    <row r="35" spans="7:12" x14ac:dyDescent="0.25">
      <c r="I35">
        <v>2000</v>
      </c>
      <c r="K35">
        <v>8.6</v>
      </c>
    </row>
    <row r="36" spans="7:12" x14ac:dyDescent="0.25">
      <c r="I36">
        <v>2001</v>
      </c>
      <c r="J36">
        <v>9.9730574164432007</v>
      </c>
      <c r="K36">
        <v>8.6999999999999993</v>
      </c>
      <c r="L36">
        <v>8.6999999999999993</v>
      </c>
    </row>
    <row r="37" spans="7:12" x14ac:dyDescent="0.25">
      <c r="I37">
        <v>2002</v>
      </c>
      <c r="J37">
        <v>10.1730574164432</v>
      </c>
      <c r="K37">
        <v>8.8000000000000007</v>
      </c>
      <c r="L37">
        <v>8.6</v>
      </c>
    </row>
    <row r="38" spans="7:12" x14ac:dyDescent="0.25">
      <c r="I38">
        <v>2003</v>
      </c>
      <c r="J38">
        <v>10.2730574164432</v>
      </c>
      <c r="K38">
        <v>8.9</v>
      </c>
      <c r="L38">
        <v>8.5</v>
      </c>
    </row>
    <row r="39" spans="7:12" x14ac:dyDescent="0.25">
      <c r="I39">
        <v>2004</v>
      </c>
      <c r="J39">
        <v>10.2730574164432</v>
      </c>
      <c r="K39">
        <v>8.6999999999999993</v>
      </c>
      <c r="L39">
        <v>8.4</v>
      </c>
    </row>
    <row r="40" spans="7:12" x14ac:dyDescent="0.25">
      <c r="I40">
        <v>2005</v>
      </c>
      <c r="J40">
        <v>10.1730574164432</v>
      </c>
      <c r="K40">
        <v>8.6999999999999993</v>
      </c>
      <c r="L40">
        <v>8.3000000000000007</v>
      </c>
    </row>
    <row r="41" spans="7:12" x14ac:dyDescent="0.25">
      <c r="I41">
        <v>2006</v>
      </c>
      <c r="J41">
        <v>10.1730574164432</v>
      </c>
      <c r="K41">
        <v>8.6999999999999993</v>
      </c>
      <c r="L41">
        <v>8.1999999999999993</v>
      </c>
    </row>
    <row r="42" spans="7:12" x14ac:dyDescent="0.25">
      <c r="I42">
        <v>2007</v>
      </c>
      <c r="J42">
        <v>10.1730574164432</v>
      </c>
      <c r="K42">
        <v>8.6</v>
      </c>
      <c r="L42">
        <v>8.3000000000000007</v>
      </c>
    </row>
    <row r="43" spans="7:12" x14ac:dyDescent="0.25">
      <c r="I43">
        <v>2008</v>
      </c>
      <c r="J43">
        <v>10.473057416443201</v>
      </c>
      <c r="K43">
        <v>9</v>
      </c>
      <c r="L43">
        <v>8.3000000000000007</v>
      </c>
    </row>
    <row r="44" spans="7:12" x14ac:dyDescent="0.25">
      <c r="I44">
        <v>2009</v>
      </c>
      <c r="J44">
        <v>11.1730574164432</v>
      </c>
      <c r="K44">
        <v>9.6</v>
      </c>
      <c r="L44">
        <v>8.4</v>
      </c>
    </row>
    <row r="45" spans="7:12" x14ac:dyDescent="0.25">
      <c r="I45">
        <v>2010</v>
      </c>
      <c r="J45">
        <v>11.0730574164432</v>
      </c>
      <c r="K45">
        <v>9.5</v>
      </c>
      <c r="L45">
        <v>8.4</v>
      </c>
    </row>
    <row r="46" spans="7:12" x14ac:dyDescent="0.25">
      <c r="I46">
        <v>2011</v>
      </c>
      <c r="J46">
        <v>11.2730574164432</v>
      </c>
      <c r="K46">
        <v>9.6999999999999993</v>
      </c>
      <c r="L46">
        <v>8.5</v>
      </c>
    </row>
    <row r="47" spans="7:12" x14ac:dyDescent="0.25">
      <c r="I47">
        <v>2012</v>
      </c>
      <c r="J47">
        <v>11.5730574164432</v>
      </c>
      <c r="K47">
        <v>10</v>
      </c>
      <c r="L47">
        <v>8.6999999999999993</v>
      </c>
    </row>
    <row r="48" spans="7:12" x14ac:dyDescent="0.25">
      <c r="I48">
        <v>2013</v>
      </c>
      <c r="J48">
        <v>11.973057416443201</v>
      </c>
      <c r="K48">
        <v>10.3</v>
      </c>
      <c r="L48">
        <v>8.8000000000000007</v>
      </c>
    </row>
    <row r="49" spans="9:12" x14ac:dyDescent="0.25">
      <c r="I49">
        <v>2014</v>
      </c>
      <c r="J49">
        <v>11.873057416443201</v>
      </c>
      <c r="K49">
        <v>10.3</v>
      </c>
      <c r="L49">
        <v>9</v>
      </c>
    </row>
    <row r="50" spans="9:12" x14ac:dyDescent="0.25">
      <c r="I50">
        <v>2015</v>
      </c>
      <c r="J50">
        <v>11.873057416443201</v>
      </c>
      <c r="K50">
        <v>10.3</v>
      </c>
      <c r="L50">
        <v>9.1</v>
      </c>
    </row>
    <row r="51" spans="9:12" x14ac:dyDescent="0.25">
      <c r="I51">
        <v>2016</v>
      </c>
      <c r="J51">
        <v>11.873057416443201</v>
      </c>
      <c r="K51">
        <v>10.3</v>
      </c>
      <c r="L51">
        <v>9.1999999999999993</v>
      </c>
    </row>
    <row r="52" spans="9:12" x14ac:dyDescent="0.25">
      <c r="I52">
        <v>2017</v>
      </c>
      <c r="J52">
        <v>11.973057416443201</v>
      </c>
      <c r="K52">
        <v>10.4</v>
      </c>
      <c r="L52">
        <v>9.4</v>
      </c>
    </row>
    <row r="53" spans="9:12" x14ac:dyDescent="0.25">
      <c r="I53">
        <v>2018</v>
      </c>
      <c r="J53">
        <v>11.973057416443201</v>
      </c>
      <c r="K53">
        <v>10.5</v>
      </c>
      <c r="L53">
        <v>9.6</v>
      </c>
    </row>
    <row r="54" spans="9:12" x14ac:dyDescent="0.25">
      <c r="I54">
        <v>2019</v>
      </c>
      <c r="J54">
        <v>12.173057416443202</v>
      </c>
      <c r="K54">
        <v>10.5</v>
      </c>
      <c r="L54">
        <v>9.6999999999999993</v>
      </c>
    </row>
    <row r="55" spans="9:12" x14ac:dyDescent="0.25">
      <c r="I55">
        <v>2020</v>
      </c>
    </row>
    <row r="56" spans="9:12" x14ac:dyDescent="0.25">
      <c r="I56">
        <v>2021</v>
      </c>
    </row>
    <row r="57" spans="9:12" x14ac:dyDescent="0.25">
      <c r="I57">
        <v>2022</v>
      </c>
      <c r="J57">
        <v>12.887964412539509</v>
      </c>
      <c r="K57">
        <v>10.9</v>
      </c>
    </row>
    <row r="58" spans="9:12" x14ac:dyDescent="0.25">
      <c r="I58">
        <v>2023</v>
      </c>
      <c r="J58">
        <v>13.026580793107328</v>
      </c>
      <c r="K58">
        <v>11.5</v>
      </c>
    </row>
    <row r="59" spans="9:12" x14ac:dyDescent="0.25">
      <c r="I59">
        <v>2024</v>
      </c>
      <c r="J59">
        <v>13.170012148435177</v>
      </c>
      <c r="K59">
        <v>11.7</v>
      </c>
    </row>
    <row r="60" spans="9:12" x14ac:dyDescent="0.25">
      <c r="I60">
        <v>2025</v>
      </c>
      <c r="J60">
        <v>13.164329211963388</v>
      </c>
      <c r="K60">
        <v>11.8</v>
      </c>
    </row>
    <row r="61" spans="9:12" x14ac:dyDescent="0.25">
      <c r="I61">
        <v>2026</v>
      </c>
      <c r="J61">
        <v>13.444215844376098</v>
      </c>
      <c r="K61">
        <v>11.8</v>
      </c>
    </row>
    <row r="62" spans="9:12" x14ac:dyDescent="0.25">
      <c r="I62">
        <v>2027</v>
      </c>
      <c r="J62">
        <v>13.629837643002034</v>
      </c>
      <c r="K62">
        <v>11.9</v>
      </c>
    </row>
    <row r="63" spans="9:12" x14ac:dyDescent="0.25">
      <c r="I63">
        <v>2028</v>
      </c>
      <c r="J63">
        <v>13.801579359172885</v>
      </c>
      <c r="K63">
        <v>12</v>
      </c>
    </row>
    <row r="64" spans="9:12" x14ac:dyDescent="0.25">
      <c r="I64">
        <v>2029</v>
      </c>
      <c r="J64">
        <v>13.966932964289676</v>
      </c>
      <c r="K64">
        <v>12.2</v>
      </c>
    </row>
    <row r="65" spans="9:11" x14ac:dyDescent="0.25">
      <c r="I65">
        <v>2030</v>
      </c>
      <c r="J65">
        <v>13.979016447805206</v>
      </c>
      <c r="K65">
        <v>12.2</v>
      </c>
    </row>
    <row r="66" spans="9:11" x14ac:dyDescent="0.25">
      <c r="I66">
        <v>2031</v>
      </c>
      <c r="J66">
        <v>14.148079454084993</v>
      </c>
      <c r="K66">
        <v>12.2</v>
      </c>
    </row>
    <row r="67" spans="9:11" x14ac:dyDescent="0.25">
      <c r="I67">
        <v>2032</v>
      </c>
      <c r="J67">
        <v>14.257668315030676</v>
      </c>
      <c r="K67">
        <v>12.3</v>
      </c>
    </row>
    <row r="68" spans="9:11" x14ac:dyDescent="0.25">
      <c r="I68">
        <v>2033</v>
      </c>
      <c r="J68">
        <v>14.371647675203869</v>
      </c>
      <c r="K68">
        <v>12.3</v>
      </c>
    </row>
    <row r="69" spans="9:11" x14ac:dyDescent="0.25">
      <c r="I69">
        <v>2034</v>
      </c>
      <c r="J69">
        <v>14.441860781888076</v>
      </c>
      <c r="K69">
        <v>12.4</v>
      </c>
    </row>
    <row r="70" spans="9:11" x14ac:dyDescent="0.25">
      <c r="I70">
        <v>2035</v>
      </c>
      <c r="J70">
        <v>14.594322442932571</v>
      </c>
      <c r="K70">
        <v>12.5</v>
      </c>
    </row>
    <row r="71" spans="9:11" x14ac:dyDescent="0.25">
      <c r="I71">
        <v>2036</v>
      </c>
      <c r="J71">
        <v>14.67243243144129</v>
      </c>
      <c r="K71">
        <v>12.6</v>
      </c>
    </row>
    <row r="72" spans="9:11" x14ac:dyDescent="0.25">
      <c r="I72">
        <v>2037</v>
      </c>
      <c r="J72">
        <v>14.777062182330322</v>
      </c>
      <c r="K72">
        <v>12.8</v>
      </c>
    </row>
    <row r="73" spans="9:11" x14ac:dyDescent="0.25">
      <c r="I73">
        <v>2038</v>
      </c>
      <c r="J73">
        <v>14.815759169138033</v>
      </c>
      <c r="K73">
        <v>12.9</v>
      </c>
    </row>
    <row r="74" spans="9:11" x14ac:dyDescent="0.25">
      <c r="I74">
        <v>2039</v>
      </c>
      <c r="J74">
        <v>14.903987087996194</v>
      </c>
      <c r="K74">
        <v>13</v>
      </c>
    </row>
    <row r="75" spans="9:11" x14ac:dyDescent="0.25">
      <c r="I75">
        <v>2040</v>
      </c>
      <c r="J75">
        <v>14.911689240656067</v>
      </c>
      <c r="K75">
        <v>13.1</v>
      </c>
    </row>
    <row r="76" spans="9:11" x14ac:dyDescent="0.25">
      <c r="I76">
        <v>2041</v>
      </c>
      <c r="J76">
        <v>14.981609269177724</v>
      </c>
      <c r="K76">
        <v>13.2</v>
      </c>
    </row>
    <row r="77" spans="9:11" x14ac:dyDescent="0.25">
      <c r="I77">
        <v>2042</v>
      </c>
      <c r="J77">
        <v>14.973668785880998</v>
      </c>
      <c r="K77">
        <v>13.2</v>
      </c>
    </row>
    <row r="78" spans="9:11" x14ac:dyDescent="0.25">
      <c r="I78">
        <v>2043</v>
      </c>
      <c r="J78">
        <v>15.035322016019007</v>
      </c>
      <c r="K78">
        <v>13.2</v>
      </c>
    </row>
    <row r="79" spans="9:11" x14ac:dyDescent="0.25">
      <c r="I79">
        <v>2044</v>
      </c>
      <c r="J79">
        <v>15.025531113371077</v>
      </c>
      <c r="K79">
        <v>13.2</v>
      </c>
    </row>
    <row r="80" spans="9:11" x14ac:dyDescent="0.25">
      <c r="I80">
        <v>2045</v>
      </c>
      <c r="J80">
        <v>15.08567822152793</v>
      </c>
      <c r="K80">
        <v>13.3</v>
      </c>
    </row>
    <row r="81" spans="9:11" x14ac:dyDescent="0.25">
      <c r="I81">
        <v>2046</v>
      </c>
      <c r="J81">
        <v>15.075684106104381</v>
      </c>
      <c r="K81">
        <v>13.3</v>
      </c>
    </row>
    <row r="82" spans="9:11" x14ac:dyDescent="0.25">
      <c r="I82">
        <v>2047</v>
      </c>
      <c r="J82">
        <v>15.138668194567961</v>
      </c>
      <c r="K82">
        <v>13.4</v>
      </c>
    </row>
    <row r="83" spans="9:11" x14ac:dyDescent="0.25">
      <c r="I83">
        <v>2048</v>
      </c>
      <c r="J83">
        <v>15.123618833215524</v>
      </c>
      <c r="K83">
        <v>13.4</v>
      </c>
    </row>
    <row r="84" spans="9:11" x14ac:dyDescent="0.25">
      <c r="I84">
        <v>2049</v>
      </c>
      <c r="J84">
        <v>15.177995722479258</v>
      </c>
      <c r="K84">
        <v>13.4</v>
      </c>
    </row>
    <row r="85" spans="9:11" x14ac:dyDescent="0.25">
      <c r="I85">
        <v>2050</v>
      </c>
      <c r="J85">
        <v>15.152948577303336</v>
      </c>
      <c r="K85">
        <v>13.4</v>
      </c>
    </row>
    <row r="86" spans="9:11" x14ac:dyDescent="0.25">
      <c r="I86">
        <v>2051</v>
      </c>
      <c r="J86">
        <v>15.201394723379639</v>
      </c>
      <c r="K86">
        <v>13.5</v>
      </c>
    </row>
    <row r="87" spans="9:11" x14ac:dyDescent="0.25">
      <c r="I87">
        <v>2052</v>
      </c>
      <c r="J87">
        <v>15.169279894068936</v>
      </c>
      <c r="K87">
        <v>13.4</v>
      </c>
    </row>
    <row r="88" spans="9:11" x14ac:dyDescent="0.25">
      <c r="I88">
        <v>2053</v>
      </c>
      <c r="J88">
        <v>15.212989865497249</v>
      </c>
      <c r="K88">
        <v>13.5</v>
      </c>
    </row>
    <row r="89" spans="9:11" x14ac:dyDescent="0.25">
      <c r="I89">
        <v>2054</v>
      </c>
      <c r="J89">
        <v>15.177142181735279</v>
      </c>
      <c r="K89">
        <v>13.4</v>
      </c>
    </row>
    <row r="90" spans="9:11" x14ac:dyDescent="0.25">
      <c r="I90">
        <v>2055</v>
      </c>
      <c r="J90">
        <v>15.22090894009763</v>
      </c>
      <c r="K90">
        <v>13.5</v>
      </c>
    </row>
    <row r="91" spans="9:11" x14ac:dyDescent="0.25">
      <c r="I91">
        <v>2056</v>
      </c>
      <c r="J91">
        <v>15.186091764268948</v>
      </c>
      <c r="K91">
        <v>13.5</v>
      </c>
    </row>
    <row r="92" spans="9:11" x14ac:dyDescent="0.25">
      <c r="I92">
        <v>2057</v>
      </c>
      <c r="J92">
        <v>15.229046269949821</v>
      </c>
      <c r="K92">
        <v>13.5</v>
      </c>
    </row>
    <row r="93" spans="9:11" x14ac:dyDescent="0.25">
      <c r="I93">
        <v>2058</v>
      </c>
      <c r="J93">
        <v>15.191268797212624</v>
      </c>
      <c r="K93">
        <v>13.5</v>
      </c>
    </row>
    <row r="94" spans="9:11" x14ac:dyDescent="0.25">
      <c r="I94">
        <v>2059</v>
      </c>
      <c r="J94">
        <v>15.234122757562455</v>
      </c>
      <c r="K94">
        <v>13.6</v>
      </c>
    </row>
    <row r="95" spans="9:11" x14ac:dyDescent="0.25">
      <c r="I95">
        <v>2060</v>
      </c>
      <c r="J95">
        <v>15.189484482269688</v>
      </c>
      <c r="K95">
        <v>13.5</v>
      </c>
    </row>
    <row r="96" spans="9:11" x14ac:dyDescent="0.25">
      <c r="I96">
        <v>2061</v>
      </c>
      <c r="J96">
        <v>15.219140835927014</v>
      </c>
      <c r="K96">
        <v>13.5</v>
      </c>
    </row>
    <row r="97" spans="9:11" x14ac:dyDescent="0.25">
      <c r="I97">
        <v>2062</v>
      </c>
      <c r="J97">
        <v>15.166646479999148</v>
      </c>
      <c r="K97">
        <v>13.5</v>
      </c>
    </row>
    <row r="98" spans="9:11" x14ac:dyDescent="0.25">
      <c r="I98">
        <v>2063</v>
      </c>
      <c r="J98">
        <v>15.199554328746162</v>
      </c>
      <c r="K98">
        <v>13.5</v>
      </c>
    </row>
    <row r="99" spans="9:11" x14ac:dyDescent="0.25">
      <c r="I99">
        <v>2064</v>
      </c>
      <c r="J99">
        <v>15.151002816459373</v>
      </c>
      <c r="K99">
        <v>13.5</v>
      </c>
    </row>
    <row r="100" spans="9:11" x14ac:dyDescent="0.25">
      <c r="I100">
        <v>2065</v>
      </c>
      <c r="J100">
        <v>15.184447062824548</v>
      </c>
      <c r="K100">
        <v>13.5</v>
      </c>
    </row>
    <row r="101" spans="9:11" x14ac:dyDescent="0.25">
      <c r="I101">
        <v>2066</v>
      </c>
      <c r="J101">
        <v>15.13632830256598</v>
      </c>
      <c r="K101">
        <v>13.5</v>
      </c>
    </row>
    <row r="102" spans="9:11" x14ac:dyDescent="0.25">
      <c r="I102">
        <v>2067</v>
      </c>
      <c r="J102">
        <v>15.176972830693037</v>
      </c>
      <c r="K102">
        <v>13.5</v>
      </c>
    </row>
    <row r="103" spans="9:11" x14ac:dyDescent="0.25">
      <c r="I103">
        <v>2068</v>
      </c>
      <c r="J103">
        <v>15.138007909964175</v>
      </c>
      <c r="K103">
        <v>13.5</v>
      </c>
    </row>
    <row r="104" spans="9:11" x14ac:dyDescent="0.25">
      <c r="I104">
        <v>2069</v>
      </c>
      <c r="J104">
        <v>15.187590029420718</v>
      </c>
      <c r="K104">
        <v>13.5</v>
      </c>
    </row>
    <row r="105" spans="9:11" x14ac:dyDescent="0.25">
      <c r="I105">
        <v>2070</v>
      </c>
      <c r="J105">
        <v>15.158186128960233</v>
      </c>
      <c r="K105">
        <v>13.5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CB04-F35C-4E5E-BB3B-259902B966B9}">
  <dimension ref="C5"/>
  <sheetViews>
    <sheetView workbookViewId="0">
      <selection activeCell="P4" sqref="P4"/>
    </sheetView>
  </sheetViews>
  <sheetFormatPr defaultRowHeight="15" x14ac:dyDescent="0.25"/>
  <sheetData>
    <row r="5" spans="3:3" x14ac:dyDescent="0.25">
      <c r="C5" t="s">
        <v>140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AFDC-E19D-473F-9855-42266E9772AB}">
  <dimension ref="A1:S55"/>
  <sheetViews>
    <sheetView workbookViewId="0">
      <selection activeCell="N2" sqref="N2"/>
    </sheetView>
  </sheetViews>
  <sheetFormatPr defaultRowHeight="15" x14ac:dyDescent="0.25"/>
  <sheetData>
    <row r="1" spans="1:19" x14ac:dyDescent="0.25">
      <c r="A1" t="s">
        <v>92</v>
      </c>
      <c r="B1" s="7" t="s">
        <v>99</v>
      </c>
      <c r="C1" s="7" t="s">
        <v>161</v>
      </c>
      <c r="D1" s="7" t="s">
        <v>101</v>
      </c>
      <c r="E1" s="7" t="s">
        <v>102</v>
      </c>
      <c r="F1" s="7" t="s">
        <v>103</v>
      </c>
      <c r="G1" s="7" t="s">
        <v>104</v>
      </c>
      <c r="M1" t="s">
        <v>92</v>
      </c>
      <c r="N1" s="7" t="s">
        <v>99</v>
      </c>
      <c r="O1" s="7" t="s">
        <v>100</v>
      </c>
      <c r="P1" s="7" t="s">
        <v>101</v>
      </c>
      <c r="Q1" s="7" t="s">
        <v>102</v>
      </c>
      <c r="R1" s="7" t="s">
        <v>103</v>
      </c>
      <c r="S1" s="7" t="s">
        <v>106</v>
      </c>
    </row>
    <row r="2" spans="1:19" x14ac:dyDescent="0.25">
      <c r="A2" t="s">
        <v>97</v>
      </c>
      <c r="B2" s="3">
        <v>-5.3648951330116752</v>
      </c>
      <c r="C2" s="3">
        <v>0.10022589680060322</v>
      </c>
      <c r="D2" s="3">
        <v>-1.2445098340780321</v>
      </c>
      <c r="E2" s="3">
        <v>-2.6242623006402686</v>
      </c>
      <c r="F2" s="3">
        <v>-0.22292364257391176</v>
      </c>
      <c r="G2" s="3">
        <v>-1.3734252525200659</v>
      </c>
      <c r="M2" t="s">
        <v>97</v>
      </c>
      <c r="N2" s="3">
        <v>-6.0094419087475783</v>
      </c>
      <c r="O2" s="3">
        <v>0.41868354756468601</v>
      </c>
      <c r="P2" s="3">
        <v>-1.8080695409046394</v>
      </c>
      <c r="Q2" s="8">
        <v>-2.2967837951524404</v>
      </c>
      <c r="R2" s="3">
        <v>-0.28737961512950422</v>
      </c>
      <c r="S2" s="3">
        <v>-2.0358925051256795</v>
      </c>
    </row>
    <row r="3" spans="1:19" x14ac:dyDescent="0.25">
      <c r="A3" t="s">
        <v>95</v>
      </c>
      <c r="B3" s="3">
        <v>-1.8602263011233826</v>
      </c>
      <c r="C3" s="3">
        <v>1.1901516360602284</v>
      </c>
      <c r="D3" s="3">
        <v>-0.664563382792413</v>
      </c>
      <c r="E3" s="8">
        <v>-0.68346634885059954</v>
      </c>
      <c r="F3" s="3">
        <v>-1.9235207411561463E-2</v>
      </c>
      <c r="G3" s="8">
        <v>-1.6831129981290378</v>
      </c>
      <c r="M3" t="s">
        <v>95</v>
      </c>
      <c r="N3" s="3">
        <v>-2.7169803340924279</v>
      </c>
      <c r="O3" s="3">
        <v>0.33231454732032828</v>
      </c>
      <c r="P3" s="3">
        <v>-0.1489128603737184</v>
      </c>
      <c r="Q3" s="3">
        <v>-0.86706722600756314</v>
      </c>
      <c r="R3" s="3">
        <v>-2.358691806050895E-2</v>
      </c>
      <c r="S3" s="3">
        <v>-2.0097278769709535</v>
      </c>
    </row>
    <row r="4" spans="1:19" x14ac:dyDescent="0.25">
      <c r="A4" t="s">
        <v>93</v>
      </c>
      <c r="B4" s="3">
        <v>0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M4" t="s">
        <v>94</v>
      </c>
      <c r="N4" s="3">
        <v>-2.5611672349150543</v>
      </c>
      <c r="O4" s="3">
        <v>0.90141186336475421</v>
      </c>
      <c r="P4" s="3">
        <v>3.7647806180621552</v>
      </c>
      <c r="Q4" s="3">
        <v>-5.957004142564168</v>
      </c>
      <c r="R4" s="3">
        <v>-0.43981023392902208</v>
      </c>
      <c r="S4" s="3">
        <v>-0.83054533984877243</v>
      </c>
    </row>
    <row r="5" spans="1:19" x14ac:dyDescent="0.25">
      <c r="A5" t="s">
        <v>94</v>
      </c>
      <c r="B5" s="3">
        <v>2.5895867449463608</v>
      </c>
      <c r="C5" s="3">
        <v>1.542971925075753</v>
      </c>
      <c r="D5" s="3">
        <v>3.6285152495644848</v>
      </c>
      <c r="E5" s="8">
        <v>-1.9115988746505028</v>
      </c>
      <c r="F5" s="3">
        <v>-0.42672001125839992</v>
      </c>
      <c r="G5" s="8">
        <v>-0.24358154378497687</v>
      </c>
      <c r="M5" t="s">
        <v>93</v>
      </c>
      <c r="N5" s="3">
        <v>0</v>
      </c>
      <c r="O5" s="3">
        <v>0</v>
      </c>
      <c r="P5" s="3">
        <v>0</v>
      </c>
      <c r="Q5" s="8">
        <v>0</v>
      </c>
      <c r="R5" s="3">
        <v>0</v>
      </c>
      <c r="S5" s="3">
        <v>0</v>
      </c>
    </row>
    <row r="6" spans="1:19" x14ac:dyDescent="0.25">
      <c r="B6" s="3"/>
      <c r="C6" s="3"/>
      <c r="D6" s="3"/>
      <c r="E6" s="8"/>
      <c r="F6" s="3"/>
      <c r="G6" s="8"/>
      <c r="N6" s="3"/>
      <c r="O6" s="3"/>
      <c r="P6" s="3"/>
      <c r="Q6" s="8"/>
      <c r="R6" s="3"/>
      <c r="S6" s="3"/>
    </row>
    <row r="7" spans="1:19" x14ac:dyDescent="0.25">
      <c r="A7" t="s">
        <v>105</v>
      </c>
      <c r="B7" s="3">
        <v>-0.11757078002790217</v>
      </c>
      <c r="C7" s="3">
        <v>1.0097590974454036</v>
      </c>
      <c r="D7" s="3">
        <v>-0.39695757181068381</v>
      </c>
      <c r="E7" s="8">
        <v>0.39023950625864956</v>
      </c>
      <c r="F7" s="3">
        <v>-0.63876810220700131</v>
      </c>
      <c r="G7" s="8">
        <v>-0.48184370971426821</v>
      </c>
      <c r="M7" t="s">
        <v>105</v>
      </c>
      <c r="N7" s="3">
        <v>-3.0381271076020995</v>
      </c>
      <c r="O7" s="3">
        <v>1.3572117116967031</v>
      </c>
      <c r="P7" s="3">
        <v>-0.22903655167262879</v>
      </c>
      <c r="Q7" s="8">
        <v>-2.0769386233272664</v>
      </c>
      <c r="R7" s="3">
        <v>-0.71619334266032275</v>
      </c>
      <c r="S7" s="3">
        <v>-1.3731703016385794</v>
      </c>
    </row>
    <row r="8" spans="1:19" x14ac:dyDescent="0.25">
      <c r="B8" s="3"/>
      <c r="C8" s="3"/>
      <c r="D8" s="3"/>
      <c r="E8" s="8"/>
      <c r="F8" s="3"/>
      <c r="G8" s="8"/>
      <c r="N8" s="3"/>
      <c r="O8" s="3"/>
      <c r="P8" s="3"/>
      <c r="Q8" s="8"/>
      <c r="R8" s="3"/>
      <c r="S8" s="3"/>
    </row>
    <row r="9" spans="1:19" x14ac:dyDescent="0.25">
      <c r="A9" t="s">
        <v>98</v>
      </c>
      <c r="B9" s="3">
        <v>0.16851271424966757</v>
      </c>
      <c r="C9" s="3">
        <v>-0.16313795303099493</v>
      </c>
      <c r="D9" s="3">
        <v>-2.697383425451306</v>
      </c>
      <c r="E9" s="8">
        <v>3.6405911383063159</v>
      </c>
      <c r="F9" s="3">
        <v>-1.0585453846353443</v>
      </c>
      <c r="G9" s="8">
        <v>0.44698833906100177</v>
      </c>
      <c r="M9" t="s">
        <v>98</v>
      </c>
      <c r="N9" s="3">
        <v>-4.9056991323799304</v>
      </c>
      <c r="O9" s="3">
        <v>2.0055710794046169</v>
      </c>
      <c r="P9" s="3">
        <v>-1.2108403899393574</v>
      </c>
      <c r="Q9" s="3">
        <v>-3.3097472546443836</v>
      </c>
      <c r="R9" s="3">
        <v>-1.083483986917438</v>
      </c>
      <c r="S9" s="3">
        <v>-1.307198580283359</v>
      </c>
    </row>
    <row r="10" spans="1:19" x14ac:dyDescent="0.25">
      <c r="A10" t="s">
        <v>96</v>
      </c>
      <c r="B10" s="3">
        <v>3.2131664272867275</v>
      </c>
      <c r="C10" s="3">
        <v>2.4567973382543378</v>
      </c>
      <c r="D10" s="3">
        <v>-3.2273726469181909</v>
      </c>
      <c r="E10" s="3">
        <v>4.3228300679543352</v>
      </c>
      <c r="F10" s="3">
        <v>-1.5553216239780254</v>
      </c>
      <c r="G10" s="3">
        <v>1.2162332919742713</v>
      </c>
      <c r="M10" t="s">
        <v>96</v>
      </c>
      <c r="N10" s="3">
        <v>-1.5737728422933333</v>
      </c>
      <c r="O10" s="3">
        <v>2.984749675752612</v>
      </c>
      <c r="P10" s="3">
        <v>-4.5958567912638753</v>
      </c>
      <c r="Q10" s="3">
        <v>2.6010190079301649</v>
      </c>
      <c r="R10" s="3">
        <v>-1.627883578129024</v>
      </c>
      <c r="S10" s="3">
        <v>-0.93580115658320495</v>
      </c>
    </row>
    <row r="48" spans="2:7" x14ac:dyDescent="0.25">
      <c r="B48" s="9"/>
      <c r="C48" s="9"/>
      <c r="D48" s="9"/>
      <c r="E48" s="9"/>
      <c r="F48" s="9"/>
      <c r="G48" s="9"/>
    </row>
    <row r="49" spans="2:19" x14ac:dyDescent="0.25">
      <c r="B49" s="9"/>
      <c r="C49" s="9"/>
      <c r="D49" s="9"/>
      <c r="E49" s="9"/>
      <c r="F49" s="9"/>
      <c r="G49" s="9"/>
      <c r="N49" s="9"/>
      <c r="O49" s="9"/>
      <c r="P49" s="9"/>
      <c r="Q49" s="9"/>
      <c r="R49" s="9"/>
      <c r="S49" s="9"/>
    </row>
    <row r="50" spans="2:19" x14ac:dyDescent="0.25">
      <c r="B50" s="9"/>
      <c r="C50" s="9"/>
      <c r="D50" s="9"/>
      <c r="E50" s="9"/>
      <c r="F50" s="9"/>
      <c r="G50" s="9"/>
      <c r="N50" s="9"/>
      <c r="O50" s="9"/>
      <c r="P50" s="9"/>
      <c r="Q50" s="9"/>
      <c r="R50" s="9"/>
      <c r="S50" s="9"/>
    </row>
    <row r="51" spans="2:19" x14ac:dyDescent="0.25">
      <c r="B51" s="9"/>
      <c r="C51" s="9"/>
      <c r="D51" s="9"/>
      <c r="E51" s="9"/>
      <c r="F51" s="9"/>
      <c r="G51" s="9"/>
      <c r="N51" s="9"/>
      <c r="O51" s="9"/>
      <c r="P51" s="9"/>
      <c r="Q51" s="9"/>
      <c r="R51" s="9"/>
      <c r="S51" s="9"/>
    </row>
    <row r="52" spans="2:19" x14ac:dyDescent="0.25">
      <c r="B52" s="9"/>
      <c r="C52" s="9"/>
      <c r="D52" s="9"/>
      <c r="E52" s="9"/>
      <c r="F52" s="9"/>
      <c r="G52" s="9"/>
      <c r="N52" s="9"/>
      <c r="O52" s="9"/>
      <c r="P52" s="9"/>
      <c r="Q52" s="9"/>
      <c r="R52" s="9"/>
      <c r="S52" s="9"/>
    </row>
    <row r="53" spans="2:19" x14ac:dyDescent="0.25">
      <c r="B53" s="9"/>
      <c r="C53" s="9"/>
      <c r="D53" s="9"/>
      <c r="E53" s="9"/>
      <c r="F53" s="9"/>
      <c r="G53" s="9"/>
      <c r="N53" s="9"/>
      <c r="O53" s="9"/>
      <c r="P53" s="9"/>
      <c r="Q53" s="9"/>
      <c r="R53" s="9"/>
      <c r="S53" s="9"/>
    </row>
    <row r="54" spans="2:19" x14ac:dyDescent="0.25">
      <c r="B54" s="9"/>
      <c r="C54" s="9"/>
      <c r="D54" s="9"/>
      <c r="E54" s="9"/>
      <c r="F54" s="9"/>
      <c r="G54" s="9"/>
      <c r="N54" s="9"/>
      <c r="O54" s="9"/>
      <c r="P54" s="9"/>
      <c r="Q54" s="9"/>
      <c r="R54" s="9"/>
      <c r="S54" s="9"/>
    </row>
    <row r="55" spans="2:19" x14ac:dyDescent="0.25">
      <c r="B55" s="9"/>
      <c r="C55" s="9"/>
      <c r="D55" s="9"/>
      <c r="E55" s="9"/>
      <c r="F55" s="9"/>
      <c r="G55" s="9"/>
      <c r="N55" s="9"/>
      <c r="O55" s="9"/>
      <c r="P55" s="9"/>
      <c r="Q55" s="9"/>
      <c r="R55" s="9"/>
      <c r="S55" s="9"/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4484C-6ADB-42F0-85A6-ED8B7BE78282}">
  <dimension ref="A1"/>
  <sheetViews>
    <sheetView zoomScaleNormal="100" workbookViewId="0">
      <selection activeCell="AH46" sqref="AH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A394D-4A35-4D69-9D8A-B8A34B2C46E4}">
  <dimension ref="A1:I28"/>
  <sheetViews>
    <sheetView workbookViewId="0">
      <selection activeCell="C2" sqref="C2:G10"/>
    </sheetView>
  </sheetViews>
  <sheetFormatPr defaultRowHeight="15" x14ac:dyDescent="0.25"/>
  <sheetData>
    <row r="1" spans="1:9" x14ac:dyDescent="0.25">
      <c r="A1" t="s">
        <v>89</v>
      </c>
      <c r="B1" s="7" t="s">
        <v>99</v>
      </c>
      <c r="C1" s="7" t="s">
        <v>161</v>
      </c>
      <c r="D1" s="7" t="s">
        <v>101</v>
      </c>
      <c r="E1" s="7" t="s">
        <v>102</v>
      </c>
      <c r="F1" s="7" t="s">
        <v>103</v>
      </c>
      <c r="G1" s="7" t="s">
        <v>104</v>
      </c>
      <c r="H1" t="s">
        <v>92</v>
      </c>
      <c r="I1" t="s">
        <v>141</v>
      </c>
    </row>
    <row r="2" spans="1:9" x14ac:dyDescent="0.25">
      <c r="A2" t="s">
        <v>93</v>
      </c>
      <c r="B2" s="3">
        <v>2.9851287125170338</v>
      </c>
      <c r="C2" s="3">
        <v>6.7325138956105315</v>
      </c>
      <c r="D2" s="3">
        <v>-1.8131715760851232</v>
      </c>
      <c r="E2" s="3">
        <v>-1.6060858988792899</v>
      </c>
      <c r="F2" s="3">
        <v>0</v>
      </c>
      <c r="G2" s="3">
        <v>-0.3281277081290892</v>
      </c>
      <c r="I2" s="9"/>
    </row>
    <row r="3" spans="1:9" x14ac:dyDescent="0.25">
      <c r="A3" t="s">
        <v>97</v>
      </c>
      <c r="B3" s="3">
        <v>2.3405819367811302</v>
      </c>
      <c r="C3" s="3">
        <v>4.1106013528713143</v>
      </c>
      <c r="D3" s="3">
        <v>-1.1907475872393718</v>
      </c>
      <c r="E3" s="3">
        <v>-0.21171789908865879</v>
      </c>
      <c r="F3" s="3">
        <v>0</v>
      </c>
      <c r="G3" s="3">
        <v>-0.36755392976215606</v>
      </c>
      <c r="I3" s="9"/>
    </row>
    <row r="4" spans="1:9" x14ac:dyDescent="0.25">
      <c r="A4" t="s">
        <v>95</v>
      </c>
      <c r="B4" s="3">
        <v>2.1283746795479881</v>
      </c>
      <c r="C4" s="3">
        <v>4.6814922886322456</v>
      </c>
      <c r="D4" s="3">
        <v>-0.96188212844352039</v>
      </c>
      <c r="E4" s="3">
        <v>-1.3624391909639377</v>
      </c>
      <c r="F4" s="3">
        <v>0</v>
      </c>
      <c r="G4" s="3">
        <v>-0.2287962896767925</v>
      </c>
      <c r="I4" s="9"/>
    </row>
    <row r="5" spans="1:9" x14ac:dyDescent="0.25">
      <c r="A5" t="s">
        <v>94</v>
      </c>
      <c r="B5" s="3">
        <v>-2.1656252673443817</v>
      </c>
      <c r="C5" s="3">
        <v>6.0727634240253101</v>
      </c>
      <c r="D5" s="3">
        <v>-1.7938955514686088</v>
      </c>
      <c r="E5" s="3">
        <v>-5.5437340881034674</v>
      </c>
      <c r="F5" s="3">
        <v>0</v>
      </c>
      <c r="G5" s="3">
        <v>-0.90075905179761562</v>
      </c>
      <c r="I5" s="9"/>
    </row>
    <row r="6" spans="1:9" x14ac:dyDescent="0.25">
      <c r="I6" s="9"/>
    </row>
    <row r="7" spans="1:9" x14ac:dyDescent="0.25">
      <c r="A7" t="s">
        <v>105</v>
      </c>
      <c r="B7" s="3">
        <v>6.4572384942836181E-2</v>
      </c>
      <c r="C7" s="3">
        <v>6.1792975404570454</v>
      </c>
      <c r="D7" s="3">
        <v>-1.4179792514285952</v>
      </c>
      <c r="E7" s="3">
        <v>-3.6640856146323184</v>
      </c>
      <c r="F7" s="3">
        <v>0</v>
      </c>
      <c r="G7" s="3">
        <v>-1.0326602894532977</v>
      </c>
      <c r="I7" s="9"/>
    </row>
    <row r="8" spans="1:9" x14ac:dyDescent="0.25">
      <c r="B8" s="3"/>
      <c r="C8" s="3"/>
      <c r="D8" s="3"/>
      <c r="E8" s="3"/>
      <c r="F8" s="3"/>
      <c r="G8" s="3"/>
      <c r="I8" s="9"/>
    </row>
    <row r="9" spans="1:9" x14ac:dyDescent="0.25">
      <c r="A9" t="s">
        <v>96</v>
      </c>
      <c r="B9" s="3">
        <v>-1.8018105570630272</v>
      </c>
      <c r="C9" s="3">
        <v>7.57217099786783</v>
      </c>
      <c r="D9" s="3">
        <v>-3.1543567817316167</v>
      </c>
      <c r="E9" s="3">
        <v>-3.6452199112912123</v>
      </c>
      <c r="F9" s="3">
        <v>0</v>
      </c>
      <c r="G9" s="3">
        <v>-2.5744048619080266</v>
      </c>
      <c r="I9" s="9"/>
    </row>
    <row r="10" spans="1:9" x14ac:dyDescent="0.25">
      <c r="A10" t="s">
        <v>98</v>
      </c>
      <c r="B10" s="3">
        <v>-2.0890831341125642</v>
      </c>
      <c r="C10" s="3">
        <v>7.5226328943349667</v>
      </c>
      <c r="D10" s="3">
        <v>-0.10880521370410168</v>
      </c>
      <c r="E10" s="3">
        <v>-7.6468344914661719</v>
      </c>
      <c r="F10" s="3">
        <v>0</v>
      </c>
      <c r="G10" s="3">
        <v>-1.8560763232772579</v>
      </c>
      <c r="I10" s="9"/>
    </row>
    <row r="11" spans="1:9" x14ac:dyDescent="0.25">
      <c r="I11" s="9"/>
    </row>
    <row r="22" spans="2:8" x14ac:dyDescent="0.25">
      <c r="B22" s="9"/>
      <c r="C22" s="9"/>
      <c r="D22" s="9"/>
      <c r="E22" s="9"/>
      <c r="F22" s="9"/>
      <c r="G22" s="9"/>
    </row>
    <row r="23" spans="2:8" x14ac:dyDescent="0.25">
      <c r="B23" s="9"/>
      <c r="C23" s="9"/>
      <c r="D23" s="9"/>
      <c r="E23" s="9"/>
      <c r="F23" s="9"/>
      <c r="G23" s="9"/>
      <c r="H23" s="9"/>
    </row>
    <row r="24" spans="2:8" x14ac:dyDescent="0.25">
      <c r="B24" s="9"/>
      <c r="C24" s="9"/>
      <c r="D24" s="9"/>
      <c r="E24" s="9"/>
      <c r="F24" s="9"/>
      <c r="G24" s="9"/>
    </row>
    <row r="25" spans="2:8" x14ac:dyDescent="0.25">
      <c r="B25" s="9"/>
      <c r="C25" s="9"/>
      <c r="D25" s="9"/>
      <c r="E25" s="9"/>
      <c r="F25" s="9"/>
      <c r="G25" s="9"/>
    </row>
    <row r="26" spans="2:8" x14ac:dyDescent="0.25">
      <c r="B26" s="9"/>
      <c r="C26" s="9"/>
      <c r="D26" s="9"/>
      <c r="E26" s="9"/>
      <c r="F26" s="9"/>
      <c r="G26" s="9"/>
    </row>
    <row r="27" spans="2:8" x14ac:dyDescent="0.25">
      <c r="B27" s="9"/>
      <c r="C27" s="9"/>
      <c r="D27" s="9"/>
      <c r="E27" s="9"/>
      <c r="F27" s="9"/>
      <c r="G27" s="9"/>
    </row>
    <row r="28" spans="2:8" x14ac:dyDescent="0.25">
      <c r="B28" s="9"/>
      <c r="C28" s="9"/>
      <c r="D28" s="9"/>
      <c r="E28" s="9"/>
      <c r="F28" s="9"/>
      <c r="G28" s="9"/>
    </row>
  </sheetData>
  <phoneticPr fontId="6" type="noConversion"/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90D0E-E0CD-4921-9D33-FC6B68FD7FA3}">
  <dimension ref="A1:O15"/>
  <sheetViews>
    <sheetView workbookViewId="0">
      <selection activeCell="M28" sqref="M28"/>
    </sheetView>
  </sheetViews>
  <sheetFormatPr defaultRowHeight="15" x14ac:dyDescent="0.25"/>
  <sheetData>
    <row r="1" spans="1:15" x14ac:dyDescent="0.25">
      <c r="A1" t="s">
        <v>89</v>
      </c>
      <c r="B1" t="s">
        <v>107</v>
      </c>
      <c r="C1" t="s">
        <v>108</v>
      </c>
      <c r="D1" t="s">
        <v>92</v>
      </c>
      <c r="E1" t="s">
        <v>28</v>
      </c>
      <c r="F1">
        <v>2070</v>
      </c>
      <c r="L1" t="s">
        <v>109</v>
      </c>
      <c r="M1" t="s">
        <v>110</v>
      </c>
    </row>
    <row r="2" spans="1:15" x14ac:dyDescent="0.25">
      <c r="A2" t="s">
        <v>94</v>
      </c>
      <c r="B2" s="3">
        <f>F2</f>
        <v>155.13</v>
      </c>
      <c r="C2" s="9">
        <f>(F2-Table17[[#This Row],[2019]])*-1</f>
        <v>21.78025957355365</v>
      </c>
      <c r="D2" s="9"/>
      <c r="E2" s="10">
        <v>176.91025957355365</v>
      </c>
      <c r="F2" s="10">
        <v>155.13</v>
      </c>
      <c r="L2" s="2">
        <v>63.409427494804</v>
      </c>
      <c r="M2" s="11">
        <v>135.0152023773791</v>
      </c>
      <c r="O2" t="s">
        <v>93</v>
      </c>
    </row>
    <row r="3" spans="1:15" x14ac:dyDescent="0.25">
      <c r="A3" t="s">
        <v>93</v>
      </c>
      <c r="B3" s="3">
        <f t="shared" ref="B3:B10" si="0">F3</f>
        <v>118.17999999999999</v>
      </c>
      <c r="C3" s="9">
        <f>(F3-Table17[[#This Row],[2019]])*-1</f>
        <v>16.835202377379105</v>
      </c>
      <c r="D3" s="9"/>
      <c r="E3" s="10">
        <v>135.0152023773791</v>
      </c>
      <c r="F3" s="10">
        <v>118.17999999999999</v>
      </c>
      <c r="L3" s="2">
        <v>62.278701703864378</v>
      </c>
      <c r="M3" s="11">
        <v>176.91025957355365</v>
      </c>
      <c r="O3" t="s">
        <v>94</v>
      </c>
    </row>
    <row r="4" spans="1:15" x14ac:dyDescent="0.25">
      <c r="A4" t="s">
        <v>95</v>
      </c>
      <c r="B4" s="3">
        <f t="shared" si="0"/>
        <v>116.9</v>
      </c>
      <c r="C4" s="9">
        <f>(F4-Table17[[#This Row],[2019]])*-1</f>
        <v>10.348593777829421</v>
      </c>
      <c r="D4" s="9"/>
      <c r="E4" s="10">
        <v>127.24859377782943</v>
      </c>
      <c r="F4" s="10">
        <v>116.9</v>
      </c>
      <c r="L4" s="2">
        <v>64.601582383914064</v>
      </c>
      <c r="M4" s="11">
        <v>127.24859377782943</v>
      </c>
      <c r="O4" t="s">
        <v>95</v>
      </c>
    </row>
    <row r="5" spans="1:15" x14ac:dyDescent="0.25">
      <c r="A5" t="s">
        <v>97</v>
      </c>
      <c r="B5" s="3">
        <f t="shared" si="0"/>
        <v>101.52000000000001</v>
      </c>
      <c r="C5" s="9">
        <f>(F5-Table17[[#This Row],[2019]])*-1</f>
        <v>16.468517711279063</v>
      </c>
      <c r="D5" s="9"/>
      <c r="E5" s="10">
        <v>117.98851771127907</v>
      </c>
      <c r="F5" s="10">
        <v>101.52000000000001</v>
      </c>
      <c r="L5" s="2">
        <v>64.910988917479571</v>
      </c>
      <c r="M5" s="11">
        <v>117.98851771127907</v>
      </c>
      <c r="O5" t="s">
        <v>97</v>
      </c>
    </row>
    <row r="6" spans="1:15" x14ac:dyDescent="0.25">
      <c r="B6" s="3">
        <f>F6</f>
        <v>0</v>
      </c>
      <c r="C6" s="9">
        <f>(F6-Table17[[#This Row],[2019]])*-1</f>
        <v>0</v>
      </c>
      <c r="D6" s="9"/>
      <c r="E6" s="10"/>
      <c r="F6" s="10"/>
      <c r="L6" s="2">
        <v>63.941054780638588</v>
      </c>
      <c r="M6" s="11">
        <v>130.66272227372826</v>
      </c>
      <c r="O6" t="s">
        <v>105</v>
      </c>
    </row>
    <row r="7" spans="1:15" x14ac:dyDescent="0.25">
      <c r="A7" t="s">
        <v>105</v>
      </c>
      <c r="B7" s="3">
        <f t="shared" si="0"/>
        <v>116.19999999999999</v>
      </c>
      <c r="C7" s="9">
        <f>(F7-Table17[[#This Row],[2019]])*-1</f>
        <v>14.462722273728275</v>
      </c>
      <c r="D7" s="9"/>
      <c r="E7" s="10">
        <v>130.66272227372826</v>
      </c>
      <c r="F7" s="10">
        <v>116.19999999999999</v>
      </c>
      <c r="L7" s="2">
        <v>64.18537271987833</v>
      </c>
      <c r="M7" s="11">
        <v>108.34501708749099</v>
      </c>
      <c r="O7" t="s">
        <v>98</v>
      </c>
    </row>
    <row r="8" spans="1:15" x14ac:dyDescent="0.25">
      <c r="B8" s="3">
        <f>F8</f>
        <v>0</v>
      </c>
      <c r="C8" s="9">
        <f>(F8-Table17[[#This Row],[2019]])*-1</f>
        <v>0</v>
      </c>
      <c r="D8" s="9"/>
      <c r="E8" s="10"/>
      <c r="F8" s="10"/>
      <c r="L8" s="2">
        <v>65.521378003429263</v>
      </c>
      <c r="M8" s="11">
        <v>106.7088676239605</v>
      </c>
      <c r="O8" t="s">
        <v>96</v>
      </c>
    </row>
    <row r="9" spans="1:15" x14ac:dyDescent="0.25">
      <c r="A9" t="s">
        <v>98</v>
      </c>
      <c r="B9" s="3">
        <f t="shared" si="0"/>
        <v>107.3</v>
      </c>
      <c r="C9" s="9">
        <f>(F9-Table17[[#This Row],[2019]])*-1</f>
        <v>1.0450170874909901</v>
      </c>
      <c r="D9" s="9"/>
      <c r="E9" s="10">
        <v>108.34501708749099</v>
      </c>
      <c r="F9" s="10">
        <v>107.3</v>
      </c>
    </row>
    <row r="10" spans="1:15" x14ac:dyDescent="0.25">
      <c r="A10" t="s">
        <v>96</v>
      </c>
      <c r="B10" s="3">
        <f t="shared" si="0"/>
        <v>85.8</v>
      </c>
      <c r="C10" s="9">
        <f>(F10-Table17[[#This Row],[2019]])*-1</f>
        <v>20.908867623960504</v>
      </c>
      <c r="D10" s="9"/>
      <c r="E10" s="10">
        <v>106.7088676239605</v>
      </c>
      <c r="F10" s="10">
        <v>85.8</v>
      </c>
      <c r="L10" s="2">
        <v>62.937064332665898</v>
      </c>
      <c r="M10" s="11">
        <v>105.56635786677649</v>
      </c>
      <c r="O10" t="s">
        <v>111</v>
      </c>
    </row>
    <row r="11" spans="1:15" x14ac:dyDescent="0.25">
      <c r="L11" s="2">
        <v>64.296552459471528</v>
      </c>
      <c r="M11" s="11">
        <v>117.55994289113485</v>
      </c>
      <c r="O11" t="s">
        <v>112</v>
      </c>
    </row>
    <row r="12" spans="1:15" x14ac:dyDescent="0.25">
      <c r="L12" s="2">
        <v>64.658513263305124</v>
      </c>
      <c r="M12" s="11">
        <v>141.81901088184802</v>
      </c>
      <c r="O12" t="s">
        <v>113</v>
      </c>
    </row>
    <row r="13" spans="1:15" x14ac:dyDescent="0.25">
      <c r="L13" s="2">
        <v>60.213602343253115</v>
      </c>
      <c r="M13" s="11">
        <v>230.85215116325642</v>
      </c>
      <c r="O13" t="s">
        <v>114</v>
      </c>
    </row>
    <row r="14" spans="1:15" x14ac:dyDescent="0.25">
      <c r="L14" s="1">
        <v>62.3</v>
      </c>
      <c r="M14" s="11">
        <v>145.0738057389494</v>
      </c>
      <c r="O14" t="s">
        <v>115</v>
      </c>
    </row>
    <row r="15" spans="1:15" x14ac:dyDescent="0.25">
      <c r="L15" s="1"/>
      <c r="M15" s="3"/>
      <c r="O15" t="s">
        <v>116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38A28081DE6448A5D76F6E7A7F892C" ma:contentTypeVersion="9" ma:contentTypeDescription="Create a new document." ma:contentTypeScope="" ma:versionID="1ca08e1267833d634692ad9a64ee2e27">
  <xsd:schema xmlns:xsd="http://www.w3.org/2001/XMLSchema" xmlns:xs="http://www.w3.org/2001/XMLSchema" xmlns:p="http://schemas.microsoft.com/office/2006/metadata/properties" xmlns:ns2="1f1bd6bd-8f53-49cc-a781-15e9cf514266" xmlns:ns3="25c8152d-027f-44ad-b7b3-4c5a6c165c06" targetNamespace="http://schemas.microsoft.com/office/2006/metadata/properties" ma:root="true" ma:fieldsID="981d7463ba301c466efafdd7924ca821" ns2:_="" ns3:_="">
    <xsd:import namespace="1f1bd6bd-8f53-49cc-a781-15e9cf514266"/>
    <xsd:import namespace="25c8152d-027f-44ad-b7b3-4c5a6c165c06"/>
    <xsd:element name="properties">
      <xsd:complexType>
        <xsd:sequence>
          <xsd:element name="documentManagement">
            <xsd:complexType>
              <xsd:all>
                <xsd:element ref="ns2:Publication_Type"/>
                <xsd:element ref="ns2:Year"/>
                <xsd:element ref="ns2:MediaServiceMetadata" minOccurs="0"/>
                <xsd:element ref="ns2:MediaServiceFastMetadata" minOccurs="0"/>
                <xsd:element ref="ns2:Article" minOccurs="0"/>
                <xsd:element ref="ns2:BCM_Periode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bd6bd-8f53-49cc-a781-15e9cf514266" elementFormDefault="qualified">
    <xsd:import namespace="http://schemas.microsoft.com/office/2006/documentManagement/types"/>
    <xsd:import namespace="http://schemas.microsoft.com/office/infopath/2007/PartnerControls"/>
    <xsd:element name="Publication_Type" ma:index="8" ma:displayName="Publication_Type" ma:format="Dropdown" ma:internalName="Publication_Type">
      <xsd:simpleType>
        <xsd:restriction base="dms:Choice">
          <xsd:enumeration value="Blog"/>
          <xsd:enumeration value="Business Cycle Monitor (BCM)"/>
          <xsd:enumeration value="Business Echo"/>
          <xsd:enumeration value="BPN"/>
          <xsd:enumeration value="CSE - HRW"/>
          <xsd:enumeration value="Economic Review"/>
          <xsd:enumeration value="OCS"/>
          <xsd:enumeration value="Report"/>
        </xsd:restriction>
      </xsd:simpleType>
    </xsd:element>
    <xsd:element name="Year" ma:index="9" ma:displayName="Year" ma:format="Dropdown" ma:internalName="Year">
      <xsd:simpleType>
        <xsd:restriction base="dms:Choice">
          <xsd:enumeration value="2022"/>
          <xsd:enumeration value="2023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Article" ma:index="12" nillable="true" ma:displayName="Article" ma:default="0 - Timing economic review" ma:format="Dropdown" ma:internalName="Article">
      <xsd:simpleType>
        <xsd:restriction base="dms:Choice">
          <xsd:enumeration value="0 - Timing economic review"/>
          <xsd:enumeration value="01 - Conséquences économiques de l’intelligence artificielle (C. Piton)"/>
          <xsd:enumeration value="02 - Indicateurs de fragmentation au sein de la zone euro (E. Vincent/S. Ouerk/S. El Jouedi)"/>
          <xsd:enumeration value="03 - Projections économiques (G. Langenus/?)"/>
          <xsd:enumeration value="04 - Les effets de l’inflation sur les finances publiques (S. Van Parys/R. Schoonackers/P. Stinglhamber/D. Cornille/M. Deroose/H. Godefroid)"/>
          <xsd:enumeration value="05 - Inflation et pouvoir d’achat (B. Coppens/V. Jacobs/J. Jonckheere)"/>
          <xsd:enumeration value="06 - Taking stock of global climate policies in the largest GHG emitters (F. De Sloover/D. Essers)"/>
          <xsd:enumeration value="07 -  Inflation expectations and monetary policy (H. Zimmer/S. Arnoud/J. Wauters/B. De Backer)"/>
          <xsd:enumeration value="08 - Inflation et évolution des marges des entreprises: une analyse approfondie (T. De Keyser/L. Walravens)"/>
          <xsd:enumeration value="09 - La soutenabilité des dépenses de pension en Belgique (S. Van Parys/W. Melyn/P. Stinglhamber)"/>
          <xsd:enumeration value="10 - Changement climatique et productivité (G. Bijnens)"/>
          <xsd:enumeration value="11 - La Wallonie en transition: une perspective comparative (P. Bisciari)"/>
          <xsd:enumeration value="12 - Low interest rate: what did Belgium firms do with (J. Tielens/Ch. Piette)"/>
          <xsd:enumeration value="13 - Critical raw materials… (D. Essers/K. Buysse)"/>
          <xsd:enumeration value="14 - Dwelling prices: the impact of supply and regulations (P. Reusens)"/>
          <xsd:enumeration value="15 - Les fins de carrière en Belgique: cartographie sur base de résultats d’enquête (G. Minne/Y. Saks)"/>
          <xsd:enumeration value="16 - Projections économiques (G. Langenus)"/>
        </xsd:restriction>
      </xsd:simpleType>
    </xsd:element>
    <xsd:element name="BCM_Periode" ma:index="13" nillable="true" ma:displayName="BCM_Periode" ma:format="Dropdown" ma:internalName="BCM_Periode">
      <xsd:simpleType>
        <xsd:restriction base="dms:Choice">
          <xsd:enumeration value="March"/>
          <xsd:enumeration value="June"/>
          <xsd:enumeration value="September"/>
          <xsd:enumeration value="December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c8152d-027f-44ad-b7b3-4c5a6c165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_Type xmlns="1f1bd6bd-8f53-49cc-a781-15e9cf514266">Economic Review</Publication_Type>
    <BCM_Periode xmlns="1f1bd6bd-8f53-49cc-a781-15e9cf514266" xsi:nil="true"/>
    <Year xmlns="1f1bd6bd-8f53-49cc-a781-15e9cf514266">2023</Year>
    <Article xmlns="1f1bd6bd-8f53-49cc-a781-15e9cf514266">09 - La soutenabilité des dépenses de pension en Belgique (S. Van Parys/W. Melyn/P. Stinglhamber)</Article>
  </documentManagement>
</p:properties>
</file>

<file path=customXml/itemProps1.xml><?xml version="1.0" encoding="utf-8"?>
<ds:datastoreItem xmlns:ds="http://schemas.openxmlformats.org/officeDocument/2006/customXml" ds:itemID="{01714304-0046-4EE1-9A87-92E8356CE2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1bd6bd-8f53-49cc-a781-15e9cf514266"/>
    <ds:schemaRef ds:uri="25c8152d-027f-44ad-b7b3-4c5a6c165c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F02A583-F813-41E7-85A9-9B2DF3A041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4A5715-9B5C-4A07-B62B-82A9428CA4B4}">
  <ds:schemaRefs>
    <ds:schemaRef ds:uri="http://www.w3.org/XML/1998/namespace"/>
    <ds:schemaRef ds:uri="http://purl.org/dc/dcmitype/"/>
    <ds:schemaRef ds:uri="1f1bd6bd-8f53-49cc-a781-15e9cf514266"/>
    <ds:schemaRef ds:uri="http://purl.org/dc/terms/"/>
    <ds:schemaRef ds:uri="http://schemas.microsoft.com/office/2006/metadata/properties"/>
    <ds:schemaRef ds:uri="http://schemas.microsoft.com/office/infopath/2007/PartnerControls"/>
    <ds:schemaRef ds:uri="25c8152d-027f-44ad-b7b3-4c5a6c165c06"/>
    <ds:schemaRef ds:uri="http://schemas.openxmlformats.org/package/2006/metadata/core-properties"/>
    <ds:schemaRef ds:uri="http://schemas.microsoft.com/office/2006/documentManagement/typ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Charts</vt:lpstr>
      </vt:variant>
      <vt:variant>
        <vt:i4>1</vt:i4>
      </vt:variant>
    </vt:vector>
  </HeadingPairs>
  <TitlesOfParts>
    <vt:vector size="26" baseType="lpstr">
      <vt:lpstr>Grafiek 1</vt:lpstr>
      <vt:lpstr>Grafiek 2</vt:lpstr>
      <vt:lpstr>Grafiek 2 ex</vt:lpstr>
      <vt:lpstr>Grafiek 3</vt:lpstr>
      <vt:lpstr>Grafiek 3 ex</vt:lpstr>
      <vt:lpstr>Grafiek 4</vt:lpstr>
      <vt:lpstr>Grafiek 4 ex</vt:lpstr>
      <vt:lpstr>Grafiek 5</vt:lpstr>
      <vt:lpstr>Grafiek 6</vt:lpstr>
      <vt:lpstr>Grafiek 6 ex</vt:lpstr>
      <vt:lpstr>Grafiek 7</vt:lpstr>
      <vt:lpstr>Grafiek 7 ex</vt:lpstr>
      <vt:lpstr>Grafiek 8</vt:lpstr>
      <vt:lpstr>Grafiek 9</vt:lpstr>
      <vt:lpstr>Grafiek 9 ex</vt:lpstr>
      <vt:lpstr>Grafiek 10</vt:lpstr>
      <vt:lpstr>Grafiek 10 (2)</vt:lpstr>
      <vt:lpstr>Grafiek 11</vt:lpstr>
      <vt:lpstr>Grafiek 11 ex</vt:lpstr>
      <vt:lpstr>Grafiek 12</vt:lpstr>
      <vt:lpstr>Grafiek 12 ex</vt:lpstr>
      <vt:lpstr>Grafiek 13</vt:lpstr>
      <vt:lpstr>Grafiek 14 sup</vt:lpstr>
      <vt:lpstr>Grafiek 14 inf</vt:lpstr>
      <vt:lpstr>Grafiek 14 ex</vt:lpstr>
      <vt:lpstr>Grafiek 1 ex</vt:lpstr>
    </vt:vector>
  </TitlesOfParts>
  <Manager/>
  <Company>National Bank of Belgium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Gegevens grafieken artikel 9</dc:title>
  <dc:subject/>
  <dc:creator>Melyn Wim</dc:creator>
  <cp:keywords/>
  <dc:description/>
  <cp:lastModifiedBy>Mertens Jonas</cp:lastModifiedBy>
  <cp:revision/>
  <dcterms:created xsi:type="dcterms:W3CDTF">2023-09-08T11:27:25Z</dcterms:created>
  <dcterms:modified xsi:type="dcterms:W3CDTF">2023-10-31T08:11:39Z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0x0101005F38A28081DE6448A5D76F6E7A7F892C</vt:lpwstr>
  </property>
</Properties>
</file>