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ds\BELGIAN PRIME NEWS\2024_03\"/>
    </mc:Choice>
  </mc:AlternateContent>
  <xr:revisionPtr revIDLastSave="0" documentId="13_ncr:1_{FD678833-A859-4217-AC77-EFB7A332472B}" xr6:coauthVersionLast="47" xr6:coauthVersionMax="47" xr10:uidLastSave="{00000000-0000-0000-0000-000000000000}"/>
  <bookViews>
    <workbookView xWindow="0" yWindow="0" windowWidth="14400" windowHeight="15600" activeTab="2" xr2:uid="{00000000-000D-0000-FFFF-FFFF00000000}"/>
  </bookViews>
  <sheets>
    <sheet name="Summary" sheetId="1" r:id="rId1"/>
    <sheet name="Belgium" sheetId="4" r:id="rId2"/>
    <sheet name="Euro area" sheetId="3" r:id="rId3"/>
    <sheet name="Financial market and Oil price" sheetId="6" r:id="rId4"/>
  </sheets>
  <definedNames>
    <definedName name="_xlnm.Print_Area" localSheetId="0">Summary!$A$1:$AA$39</definedName>
    <definedName name="_xlnm.Print_Titles" localSheetId="1">Belgium!$A:$A,Belgium!$1:$2</definedName>
    <definedName name="_xlnm.Print_Titles" localSheetId="2">'Euro area'!$A:$A,'Euro area'!$1:$2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6" l="1"/>
  <c r="D28" i="6"/>
  <c r="E28" i="6"/>
  <c r="C30" i="6" l="1"/>
  <c r="D30" i="6"/>
  <c r="E30" i="6"/>
  <c r="C26" i="6"/>
  <c r="D26" i="6"/>
  <c r="E26" i="6"/>
  <c r="C22" i="6"/>
  <c r="D22" i="6"/>
  <c r="E22" i="6"/>
  <c r="C18" i="6"/>
  <c r="D18" i="6"/>
  <c r="E18" i="6"/>
  <c r="C13" i="6"/>
  <c r="D13" i="6"/>
  <c r="E13" i="6"/>
  <c r="C9" i="6"/>
  <c r="D9" i="6"/>
  <c r="E9" i="6"/>
  <c r="C4" i="6"/>
  <c r="D4" i="6"/>
  <c r="E4" i="6"/>
  <c r="A30" i="6"/>
  <c r="A26" i="6"/>
  <c r="A22" i="6"/>
  <c r="A18" i="6"/>
  <c r="A13" i="6"/>
  <c r="A9" i="6"/>
  <c r="Z5" i="1"/>
  <c r="D38" i="4" l="1"/>
  <c r="D37" i="4"/>
  <c r="C38" i="4"/>
  <c r="C37" i="4"/>
  <c r="B37" i="4"/>
  <c r="C44" i="3" l="1"/>
  <c r="B94" i="4" l="1"/>
  <c r="W27" i="1" s="1"/>
  <c r="C94" i="4"/>
  <c r="X27" i="1" s="1"/>
  <c r="D94" i="4"/>
  <c r="Y27" i="1" s="1"/>
  <c r="B62" i="4"/>
  <c r="T27" i="1" s="1"/>
  <c r="C62" i="4"/>
  <c r="U27" i="1" s="1"/>
  <c r="D62" i="4"/>
  <c r="V27" i="1" s="1"/>
  <c r="B25" i="4"/>
  <c r="Q27" i="1" s="1"/>
  <c r="C25" i="4"/>
  <c r="R27" i="1" s="1"/>
  <c r="D25" i="4"/>
  <c r="S27" i="1" s="1"/>
  <c r="B94" i="3"/>
  <c r="I27" i="1" s="1"/>
  <c r="C94" i="3"/>
  <c r="J27" i="1" s="1"/>
  <c r="D94" i="3"/>
  <c r="K27" i="1" s="1"/>
  <c r="B62" i="3"/>
  <c r="F27" i="1" s="1"/>
  <c r="C62" i="3"/>
  <c r="G27" i="1" s="1"/>
  <c r="D62" i="3"/>
  <c r="H27" i="1" s="1"/>
  <c r="A37" i="3"/>
  <c r="B25" i="3"/>
  <c r="C27" i="1" s="1"/>
  <c r="C25" i="3"/>
  <c r="D27" i="1" s="1"/>
  <c r="D25" i="3"/>
  <c r="E27" i="1" s="1"/>
  <c r="E31" i="6" l="1"/>
  <c r="D31" i="6"/>
  <c r="C31" i="6"/>
  <c r="E29" i="6"/>
  <c r="D29" i="6"/>
  <c r="C29" i="6"/>
  <c r="E27" i="6"/>
  <c r="D27" i="6"/>
  <c r="C27" i="6"/>
  <c r="E25" i="6"/>
  <c r="D25" i="6"/>
  <c r="C25" i="6"/>
  <c r="E23" i="6"/>
  <c r="D23" i="6"/>
  <c r="C23" i="6"/>
  <c r="E21" i="6"/>
  <c r="D21" i="6"/>
  <c r="C21" i="6"/>
  <c r="E19" i="6"/>
  <c r="D19" i="6"/>
  <c r="C19" i="6"/>
  <c r="E17" i="6"/>
  <c r="D17" i="6"/>
  <c r="C17" i="6"/>
  <c r="E14" i="6"/>
  <c r="D14" i="6"/>
  <c r="C14" i="6"/>
  <c r="E12" i="6"/>
  <c r="D12" i="6"/>
  <c r="C12" i="6"/>
  <c r="E10" i="6"/>
  <c r="D10" i="6"/>
  <c r="C10" i="6"/>
  <c r="E8" i="6"/>
  <c r="D8" i="6"/>
  <c r="C8" i="6"/>
  <c r="E5" i="6"/>
  <c r="D5" i="6"/>
  <c r="C5" i="6"/>
  <c r="E3" i="6"/>
  <c r="D3" i="6"/>
  <c r="C3" i="6"/>
  <c r="B38" i="4"/>
  <c r="D63" i="3" l="1"/>
  <c r="H28" i="1" s="1"/>
  <c r="C63" i="3"/>
  <c r="G28" i="1" s="1"/>
  <c r="B63" i="3"/>
  <c r="F28" i="1" s="1"/>
  <c r="D16" i="3"/>
  <c r="C16" i="3"/>
  <c r="B16" i="3"/>
  <c r="D48" i="3"/>
  <c r="C48" i="3"/>
  <c r="B48" i="3"/>
  <c r="B24" i="3"/>
  <c r="D24" i="3"/>
  <c r="C24" i="3"/>
  <c r="D76" i="3"/>
  <c r="B76" i="3"/>
  <c r="C76" i="3"/>
  <c r="B52" i="3"/>
  <c r="D52" i="3"/>
  <c r="C52" i="3"/>
  <c r="D51" i="3"/>
  <c r="C51" i="3"/>
  <c r="B51" i="3"/>
  <c r="B68" i="3"/>
  <c r="F33" i="1" s="1"/>
  <c r="D68" i="3"/>
  <c r="H33" i="1" s="1"/>
  <c r="C68" i="3"/>
  <c r="G33" i="1" s="1"/>
  <c r="D20" i="3"/>
  <c r="C20" i="3"/>
  <c r="B20" i="3"/>
  <c r="B49" i="3"/>
  <c r="C49" i="3"/>
  <c r="D49" i="3"/>
  <c r="D10" i="3"/>
  <c r="C10" i="3"/>
  <c r="B10" i="3"/>
  <c r="C26" i="3"/>
  <c r="D28" i="1" s="1"/>
  <c r="D26" i="3"/>
  <c r="E28" i="1" s="1"/>
  <c r="B26" i="3"/>
  <c r="C28" i="1" s="1"/>
  <c r="D77" i="3"/>
  <c r="B77" i="3"/>
  <c r="C77" i="3"/>
  <c r="C53" i="3"/>
  <c r="D53" i="3"/>
  <c r="B53" i="3"/>
  <c r="C83" i="3"/>
  <c r="D83" i="3"/>
  <c r="B83" i="3"/>
  <c r="D69" i="3"/>
  <c r="H34" i="1" s="1"/>
  <c r="C69" i="3"/>
  <c r="G34" i="1" s="1"/>
  <c r="B69" i="3"/>
  <c r="F34" i="1" s="1"/>
  <c r="D21" i="3"/>
  <c r="C21" i="3"/>
  <c r="B21" i="3"/>
  <c r="D50" i="3"/>
  <c r="C50" i="3"/>
  <c r="B50" i="3"/>
  <c r="B33" i="3"/>
  <c r="C35" i="1" s="1"/>
  <c r="C33" i="3"/>
  <c r="D35" i="1" s="1"/>
  <c r="D33" i="3"/>
  <c r="E35" i="1" s="1"/>
  <c r="D44" i="3"/>
  <c r="B44" i="3"/>
  <c r="B78" i="3"/>
  <c r="D78" i="3"/>
  <c r="C78" i="3"/>
  <c r="D84" i="3"/>
  <c r="C84" i="3"/>
  <c r="B84" i="3"/>
  <c r="D97" i="3"/>
  <c r="K30" i="1" s="1"/>
  <c r="C97" i="3"/>
  <c r="J30" i="1" s="1"/>
  <c r="B97" i="3"/>
  <c r="I30" i="1" s="1"/>
  <c r="D70" i="3"/>
  <c r="H35" i="1" s="1"/>
  <c r="C70" i="3"/>
  <c r="G35" i="1" s="1"/>
  <c r="B70" i="3"/>
  <c r="F35" i="1" s="1"/>
  <c r="D58" i="3"/>
  <c r="C58" i="3"/>
  <c r="B58" i="3"/>
  <c r="C82" i="3"/>
  <c r="D82" i="3"/>
  <c r="B82" i="3"/>
  <c r="C45" i="3"/>
  <c r="D45" i="3"/>
  <c r="B45" i="3"/>
  <c r="D79" i="3"/>
  <c r="C79" i="3"/>
  <c r="B79" i="3"/>
  <c r="D85" i="3"/>
  <c r="C85" i="3"/>
  <c r="B85" i="3"/>
  <c r="D65" i="3"/>
  <c r="H30" i="1" s="1"/>
  <c r="C65" i="3"/>
  <c r="G30" i="1" s="1"/>
  <c r="B65" i="3"/>
  <c r="F30" i="1" s="1"/>
  <c r="D100" i="3"/>
  <c r="K33" i="1" s="1"/>
  <c r="C100" i="3"/>
  <c r="J33" i="1" s="1"/>
  <c r="B100" i="3"/>
  <c r="I33" i="1" s="1"/>
  <c r="D90" i="3"/>
  <c r="C90" i="3"/>
  <c r="B90" i="3"/>
  <c r="B81" i="3"/>
  <c r="C81" i="3"/>
  <c r="D81" i="3"/>
  <c r="D57" i="3"/>
  <c r="C57" i="3"/>
  <c r="B57" i="3"/>
  <c r="D7" i="3"/>
  <c r="B7" i="3"/>
  <c r="C7" i="3"/>
  <c r="D46" i="3"/>
  <c r="C46" i="3"/>
  <c r="B46" i="3"/>
  <c r="B93" i="3"/>
  <c r="C93" i="3"/>
  <c r="D93" i="3"/>
  <c r="B86" i="3"/>
  <c r="D86" i="3"/>
  <c r="C86" i="3"/>
  <c r="C28" i="3"/>
  <c r="D30" i="1" s="1"/>
  <c r="B28" i="3"/>
  <c r="C30" i="1" s="1"/>
  <c r="D28" i="3"/>
  <c r="E30" i="1" s="1"/>
  <c r="D101" i="3"/>
  <c r="K34" i="1" s="1"/>
  <c r="C101" i="3"/>
  <c r="J34" i="1" s="1"/>
  <c r="B101" i="3"/>
  <c r="I34" i="1" s="1"/>
  <c r="C13" i="3"/>
  <c r="D13" i="3"/>
  <c r="B13" i="3"/>
  <c r="D80" i="3"/>
  <c r="C80" i="3"/>
  <c r="B80" i="3"/>
  <c r="C14" i="3"/>
  <c r="B14" i="3"/>
  <c r="D14" i="3"/>
  <c r="D8" i="3"/>
  <c r="C8" i="3"/>
  <c r="B8" i="3"/>
  <c r="D47" i="3"/>
  <c r="C47" i="3"/>
  <c r="B47" i="3"/>
  <c r="C95" i="3"/>
  <c r="J28" i="1" s="1"/>
  <c r="D95" i="3"/>
  <c r="K28" i="1" s="1"/>
  <c r="B95" i="3"/>
  <c r="I28" i="1" s="1"/>
  <c r="C54" i="3"/>
  <c r="B54" i="3"/>
  <c r="D54" i="3"/>
  <c r="D31" i="3"/>
  <c r="E33" i="1" s="1"/>
  <c r="B31" i="3"/>
  <c r="C33" i="1" s="1"/>
  <c r="C31" i="3"/>
  <c r="D33" i="1" s="1"/>
  <c r="C102" i="3"/>
  <c r="J35" i="1" s="1"/>
  <c r="B102" i="3"/>
  <c r="I35" i="1" s="1"/>
  <c r="D102" i="3"/>
  <c r="K35" i="1" s="1"/>
  <c r="D11" i="3"/>
  <c r="C11" i="3"/>
  <c r="B11" i="3"/>
  <c r="D37" i="3"/>
  <c r="C37" i="3"/>
  <c r="B37" i="3"/>
  <c r="B9" i="3"/>
  <c r="C9" i="3"/>
  <c r="D9" i="3"/>
  <c r="B61" i="3"/>
  <c r="D61" i="3"/>
  <c r="C61" i="3"/>
  <c r="D15" i="3"/>
  <c r="C15" i="3"/>
  <c r="B15" i="3"/>
  <c r="B17" i="3"/>
  <c r="D17" i="3"/>
  <c r="C17" i="3"/>
  <c r="D32" i="3"/>
  <c r="E34" i="1" s="1"/>
  <c r="C32" i="3"/>
  <c r="D34" i="1" s="1"/>
  <c r="B32" i="3"/>
  <c r="C34" i="1" s="1"/>
  <c r="D89" i="3"/>
  <c r="C89" i="3"/>
  <c r="B89" i="3"/>
  <c r="B12" i="3"/>
  <c r="C12" i="3"/>
  <c r="D12" i="3"/>
  <c r="D38" i="3"/>
  <c r="C38" i="3"/>
  <c r="B38" i="3"/>
  <c r="A38" i="3"/>
  <c r="D79" i="4" l="1"/>
  <c r="B79" i="4"/>
  <c r="C79" i="4"/>
  <c r="D89" i="4"/>
  <c r="C89" i="4"/>
  <c r="B89" i="4"/>
  <c r="C101" i="4"/>
  <c r="X34" i="1" s="1"/>
  <c r="D101" i="4"/>
  <c r="Y34" i="1" s="1"/>
  <c r="B101" i="4"/>
  <c r="W34" i="1" s="1"/>
  <c r="D100" i="4"/>
  <c r="Y33" i="1" s="1"/>
  <c r="C100" i="4"/>
  <c r="X33" i="1" s="1"/>
  <c r="B100" i="4"/>
  <c r="W33" i="1" s="1"/>
  <c r="D97" i="4"/>
  <c r="Y30" i="1" s="1"/>
  <c r="C97" i="4"/>
  <c r="X30" i="1" s="1"/>
  <c r="B97" i="4"/>
  <c r="W30" i="1" s="1"/>
  <c r="C78" i="4"/>
  <c r="B78" i="4"/>
  <c r="D78" i="4"/>
  <c r="C57" i="4"/>
  <c r="B57" i="4"/>
  <c r="D57" i="4"/>
  <c r="C20" i="4"/>
  <c r="B20" i="4"/>
  <c r="D20" i="4"/>
  <c r="C85" i="4"/>
  <c r="D85" i="4"/>
  <c r="B85" i="4"/>
  <c r="D90" i="4"/>
  <c r="C90" i="4"/>
  <c r="B90" i="4"/>
  <c r="B81" i="4"/>
  <c r="C81" i="4"/>
  <c r="D81" i="4"/>
  <c r="D82" i="4"/>
  <c r="C82" i="4"/>
  <c r="B82" i="4"/>
  <c r="D83" i="4"/>
  <c r="C83" i="4"/>
  <c r="B83" i="4"/>
  <c r="B93" i="4"/>
  <c r="D93" i="4"/>
  <c r="C93" i="4"/>
  <c r="C86" i="4"/>
  <c r="B86" i="4"/>
  <c r="D86" i="4"/>
  <c r="D80" i="4"/>
  <c r="C80" i="4"/>
  <c r="B80" i="4"/>
  <c r="C102" i="4"/>
  <c r="X35" i="1" s="1"/>
  <c r="D102" i="4"/>
  <c r="Y35" i="1" s="1"/>
  <c r="B102" i="4"/>
  <c r="W35" i="1" s="1"/>
  <c r="C76" i="4"/>
  <c r="D76" i="4"/>
  <c r="B76" i="4"/>
  <c r="B84" i="4"/>
  <c r="C84" i="4"/>
  <c r="D84" i="4"/>
  <c r="D95" i="4"/>
  <c r="Y28" i="1" s="1"/>
  <c r="C95" i="4"/>
  <c r="X28" i="1" s="1"/>
  <c r="B95" i="4"/>
  <c r="W28" i="1" s="1"/>
  <c r="C77" i="4"/>
  <c r="D77" i="4"/>
  <c r="B77" i="4"/>
  <c r="D45" i="4" l="1"/>
  <c r="C45" i="4"/>
  <c r="B45" i="4"/>
  <c r="D46" i="4"/>
  <c r="C46" i="4"/>
  <c r="B46" i="4"/>
  <c r="B28" i="4"/>
  <c r="Q30" i="1" s="1"/>
  <c r="C28" i="4"/>
  <c r="R30" i="1" s="1"/>
  <c r="D28" i="4"/>
  <c r="S30" i="1" s="1"/>
  <c r="D65" i="4"/>
  <c r="V30" i="1" s="1"/>
  <c r="C65" i="4"/>
  <c r="U30" i="1" s="1"/>
  <c r="B65" i="4"/>
  <c r="T30" i="1" s="1"/>
  <c r="D12" i="4"/>
  <c r="C12" i="4"/>
  <c r="B12" i="4"/>
  <c r="C47" i="4"/>
  <c r="D47" i="4"/>
  <c r="B47" i="4"/>
  <c r="C10" i="4"/>
  <c r="B10" i="4"/>
  <c r="D10" i="4"/>
  <c r="C13" i="4"/>
  <c r="B13" i="4"/>
  <c r="D13" i="4"/>
  <c r="D24" i="4"/>
  <c r="C24" i="4"/>
  <c r="B24" i="4"/>
  <c r="C26" i="4"/>
  <c r="R28" i="1" s="1"/>
  <c r="B26" i="4"/>
  <c r="Q28" i="1" s="1"/>
  <c r="D26" i="4"/>
  <c r="S28" i="1" s="1"/>
  <c r="D54" i="4"/>
  <c r="C54" i="4"/>
  <c r="B54" i="4"/>
  <c r="D48" i="4"/>
  <c r="C48" i="4"/>
  <c r="B48" i="4"/>
  <c r="D69" i="4"/>
  <c r="V34" i="1" s="1"/>
  <c r="C69" i="4"/>
  <c r="U34" i="1" s="1"/>
  <c r="B69" i="4"/>
  <c r="T34" i="1" s="1"/>
  <c r="D15" i="4"/>
  <c r="B15" i="4"/>
  <c r="C15" i="4"/>
  <c r="C61" i="4"/>
  <c r="B61" i="4"/>
  <c r="D61" i="4"/>
  <c r="D63" i="4"/>
  <c r="V28" i="1" s="1"/>
  <c r="C63" i="4"/>
  <c r="U28" i="1" s="1"/>
  <c r="B63" i="4"/>
  <c r="T28" i="1" s="1"/>
  <c r="C68" i="4"/>
  <c r="U33" i="1" s="1"/>
  <c r="B68" i="4"/>
  <c r="T33" i="1" s="1"/>
  <c r="D68" i="4"/>
  <c r="V33" i="1" s="1"/>
  <c r="D32" i="4"/>
  <c r="S34" i="1" s="1"/>
  <c r="C32" i="4"/>
  <c r="R34" i="1" s="1"/>
  <c r="B32" i="4"/>
  <c r="Q34" i="1" s="1"/>
  <c r="C49" i="4"/>
  <c r="B49" i="4"/>
  <c r="D49" i="4"/>
  <c r="C33" i="4"/>
  <c r="R35" i="1" s="1"/>
  <c r="D33" i="4"/>
  <c r="S35" i="1" s="1"/>
  <c r="B33" i="4"/>
  <c r="Q35" i="1" s="1"/>
  <c r="D7" i="4"/>
  <c r="C7" i="4"/>
  <c r="B7" i="4"/>
  <c r="B44" i="4"/>
  <c r="C44" i="4"/>
  <c r="D44" i="4"/>
  <c r="D8" i="4"/>
  <c r="C8" i="4"/>
  <c r="B8" i="4"/>
  <c r="D16" i="4"/>
  <c r="B16" i="4"/>
  <c r="C16" i="4"/>
  <c r="D51" i="4"/>
  <c r="B51" i="4"/>
  <c r="C51" i="4"/>
  <c r="D11" i="4"/>
  <c r="B11" i="4"/>
  <c r="C11" i="4"/>
  <c r="B31" i="4"/>
  <c r="Q33" i="1" s="1"/>
  <c r="D31" i="4"/>
  <c r="S33" i="1" s="1"/>
  <c r="C31" i="4"/>
  <c r="R33" i="1" s="1"/>
  <c r="B14" i="4"/>
  <c r="C14" i="4"/>
  <c r="D14" i="4"/>
  <c r="D70" i="4"/>
  <c r="V35" i="1" s="1"/>
  <c r="C70" i="4"/>
  <c r="U35" i="1" s="1"/>
  <c r="B70" i="4"/>
  <c r="T35" i="1" s="1"/>
  <c r="B50" i="4"/>
  <c r="D50" i="4"/>
  <c r="C50" i="4"/>
  <c r="B21" i="4"/>
  <c r="D21" i="4"/>
  <c r="C21" i="4"/>
  <c r="C58" i="4"/>
  <c r="D58" i="4"/>
  <c r="B58" i="4"/>
  <c r="C9" i="4"/>
  <c r="D9" i="4"/>
  <c r="B9" i="4"/>
  <c r="C17" i="4"/>
  <c r="B17" i="4"/>
  <c r="D17" i="4"/>
  <c r="B52" i="4"/>
  <c r="C52" i="4"/>
  <c r="D52" i="4"/>
  <c r="D53" i="4"/>
  <c r="C53" i="4"/>
  <c r="B53" i="4"/>
  <c r="W5" i="1"/>
  <c r="A29" i="6"/>
  <c r="A31" i="6"/>
  <c r="A25" i="6"/>
  <c r="A27" i="6"/>
  <c r="A21" i="6"/>
  <c r="A23" i="6"/>
  <c r="A17" i="6"/>
  <c r="A19" i="6"/>
  <c r="A12" i="6"/>
  <c r="A14" i="6"/>
  <c r="A8" i="6"/>
  <c r="A10" i="6"/>
  <c r="K26" i="1" l="1"/>
  <c r="J26" i="1"/>
  <c r="I26" i="1"/>
  <c r="K23" i="1"/>
  <c r="J23" i="1"/>
  <c r="I23" i="1"/>
  <c r="K22" i="1"/>
  <c r="J22" i="1"/>
  <c r="I22" i="1"/>
  <c r="K19" i="1"/>
  <c r="J19" i="1"/>
  <c r="I19" i="1"/>
  <c r="K18" i="1"/>
  <c r="J18" i="1"/>
  <c r="I18" i="1"/>
  <c r="K17" i="1"/>
  <c r="J17" i="1"/>
  <c r="I17" i="1"/>
  <c r="K16" i="1"/>
  <c r="J16" i="1"/>
  <c r="I16" i="1"/>
  <c r="K15" i="1"/>
  <c r="J15" i="1"/>
  <c r="I15" i="1"/>
  <c r="K14" i="1"/>
  <c r="J14" i="1"/>
  <c r="I14" i="1"/>
  <c r="K13" i="1"/>
  <c r="J13" i="1"/>
  <c r="I13" i="1"/>
  <c r="K12" i="1"/>
  <c r="J12" i="1"/>
  <c r="I12" i="1"/>
  <c r="K11" i="1"/>
  <c r="J11" i="1"/>
  <c r="I11" i="1"/>
  <c r="K10" i="1"/>
  <c r="J10" i="1"/>
  <c r="I10" i="1"/>
  <c r="K9" i="1"/>
  <c r="J9" i="1"/>
  <c r="I9" i="1"/>
  <c r="A73" i="3"/>
  <c r="Y26" i="1"/>
  <c r="X26" i="1"/>
  <c r="W26" i="1"/>
  <c r="Y23" i="1"/>
  <c r="X23" i="1"/>
  <c r="W23" i="1"/>
  <c r="Y22" i="1"/>
  <c r="X22" i="1"/>
  <c r="W22" i="1"/>
  <c r="Y19" i="1"/>
  <c r="X19" i="1"/>
  <c r="W19" i="1"/>
  <c r="Y18" i="1"/>
  <c r="X18" i="1"/>
  <c r="W18" i="1"/>
  <c r="Y17" i="1"/>
  <c r="X17" i="1"/>
  <c r="W17" i="1"/>
  <c r="Y16" i="1"/>
  <c r="X16" i="1"/>
  <c r="W16" i="1"/>
  <c r="Y15" i="1"/>
  <c r="X15" i="1"/>
  <c r="W15" i="1"/>
  <c r="Y14" i="1"/>
  <c r="X14" i="1"/>
  <c r="W14" i="1"/>
  <c r="Y13" i="1"/>
  <c r="X13" i="1"/>
  <c r="W13" i="1"/>
  <c r="Y12" i="1"/>
  <c r="X12" i="1"/>
  <c r="W12" i="1"/>
  <c r="Y11" i="1"/>
  <c r="X11" i="1"/>
  <c r="W11" i="1"/>
  <c r="Y10" i="1"/>
  <c r="X10" i="1"/>
  <c r="W10" i="1"/>
  <c r="Y9" i="1"/>
  <c r="X9" i="1"/>
  <c r="W9" i="1"/>
  <c r="G26" i="1" l="1"/>
  <c r="G23" i="1"/>
  <c r="G22" i="1"/>
  <c r="F18" i="1"/>
  <c r="G17" i="1"/>
  <c r="H16" i="1"/>
  <c r="H14" i="1"/>
  <c r="F13" i="1"/>
  <c r="F12" i="1"/>
  <c r="G10" i="1"/>
  <c r="G9" i="1"/>
  <c r="H23" i="1"/>
  <c r="H22" i="1"/>
  <c r="H19" i="1"/>
  <c r="G19" i="1"/>
  <c r="F19" i="1"/>
  <c r="G18" i="1"/>
  <c r="H17" i="1"/>
  <c r="F16" i="1"/>
  <c r="H15" i="1"/>
  <c r="G15" i="1"/>
  <c r="F15" i="1"/>
  <c r="G13" i="1"/>
  <c r="G12" i="1"/>
  <c r="H11" i="1"/>
  <c r="G11" i="1"/>
  <c r="F11" i="1"/>
  <c r="H10" i="1"/>
  <c r="F10" i="1"/>
  <c r="H9" i="1"/>
  <c r="A41" i="3"/>
  <c r="V13" i="1" l="1"/>
  <c r="V14" i="1"/>
  <c r="U17" i="1"/>
  <c r="T23" i="1"/>
  <c r="H13" i="1"/>
  <c r="F9" i="1"/>
  <c r="F17" i="1"/>
  <c r="F23" i="1"/>
  <c r="U26" i="1"/>
  <c r="H12" i="1"/>
  <c r="G16" i="1"/>
  <c r="T9" i="1"/>
  <c r="T11" i="1"/>
  <c r="F22" i="1"/>
  <c r="U23" i="1"/>
  <c r="U16" i="1"/>
  <c r="U12" i="1"/>
  <c r="T15" i="1"/>
  <c r="H18" i="1"/>
  <c r="H26" i="1"/>
  <c r="G14" i="1"/>
  <c r="F14" i="1"/>
  <c r="F26" i="1"/>
  <c r="V26" i="1"/>
  <c r="V23" i="1"/>
  <c r="U22" i="1"/>
  <c r="T19" i="1"/>
  <c r="U18" i="1"/>
  <c r="T17" i="1"/>
  <c r="U14" i="1"/>
  <c r="T13" i="1"/>
  <c r="V12" i="1"/>
  <c r="U10" i="1"/>
  <c r="T5" i="1"/>
  <c r="Q5" i="1"/>
  <c r="P5" i="1"/>
  <c r="U15" i="1" l="1"/>
  <c r="T22" i="1"/>
  <c r="T12" i="1"/>
  <c r="V15" i="1"/>
  <c r="V22" i="1"/>
  <c r="U9" i="1"/>
  <c r="U13" i="1"/>
  <c r="T16" i="1"/>
  <c r="V9" i="1"/>
  <c r="V17" i="1"/>
  <c r="T10" i="1"/>
  <c r="T18" i="1"/>
  <c r="V10" i="1"/>
  <c r="V18" i="1"/>
  <c r="U11" i="1"/>
  <c r="V16" i="1"/>
  <c r="U19" i="1"/>
  <c r="V11" i="1"/>
  <c r="T14" i="1"/>
  <c r="V19" i="1"/>
  <c r="T26" i="1"/>
  <c r="Q26" i="1"/>
  <c r="S9" i="1"/>
  <c r="E26" i="1" l="1"/>
  <c r="D26" i="1"/>
  <c r="C26" i="1"/>
  <c r="E23" i="1"/>
  <c r="D23" i="1"/>
  <c r="C23" i="1"/>
  <c r="E22" i="1"/>
  <c r="D22" i="1"/>
  <c r="C22" i="1"/>
  <c r="E19" i="1"/>
  <c r="D19" i="1"/>
  <c r="C19" i="1"/>
  <c r="E18" i="1"/>
  <c r="D18" i="1"/>
  <c r="C18" i="1"/>
  <c r="E17" i="1"/>
  <c r="D17" i="1"/>
  <c r="C17" i="1"/>
  <c r="E16" i="1"/>
  <c r="D16" i="1"/>
  <c r="C16" i="1"/>
  <c r="E15" i="1"/>
  <c r="D15" i="1"/>
  <c r="C15" i="1"/>
  <c r="E14" i="1"/>
  <c r="D14" i="1"/>
  <c r="C14" i="1"/>
  <c r="E13" i="1"/>
  <c r="D13" i="1"/>
  <c r="C13" i="1"/>
  <c r="E12" i="1"/>
  <c r="D12" i="1"/>
  <c r="C12" i="1"/>
  <c r="E11" i="1"/>
  <c r="D11" i="1"/>
  <c r="C11" i="1"/>
  <c r="E10" i="1"/>
  <c r="D10" i="1"/>
  <c r="C10" i="1"/>
  <c r="E9" i="1"/>
  <c r="D9" i="1"/>
  <c r="C9" i="1"/>
  <c r="R22" i="1"/>
  <c r="S18" i="1"/>
  <c r="S17" i="1"/>
  <c r="R16" i="1"/>
  <c r="R14" i="1"/>
  <c r="Q13" i="1"/>
  <c r="S12" i="1"/>
  <c r="S10" i="1"/>
  <c r="S26" i="1"/>
  <c r="S23" i="1"/>
  <c r="Q9" i="1"/>
  <c r="S22" i="1"/>
  <c r="S19" i="1"/>
  <c r="R19" i="1"/>
  <c r="Q19" i="1"/>
  <c r="R18" i="1"/>
  <c r="S16" i="1"/>
  <c r="Q16" i="1"/>
  <c r="S15" i="1"/>
  <c r="R15" i="1"/>
  <c r="Q15" i="1"/>
  <c r="Q12" i="1"/>
  <c r="S11" i="1"/>
  <c r="R11" i="1"/>
  <c r="Q11" i="1"/>
  <c r="R10" i="1"/>
  <c r="R9" i="1"/>
  <c r="R26" i="1"/>
  <c r="R13" i="1"/>
  <c r="Q10" i="1"/>
  <c r="Q18" i="1"/>
  <c r="S13" i="1"/>
  <c r="Q23" i="1"/>
  <c r="Q14" i="1"/>
  <c r="R17" i="1"/>
  <c r="Q22" i="1"/>
  <c r="R23" i="1"/>
  <c r="Q17" i="1"/>
  <c r="S14" i="1"/>
  <c r="R12" i="1"/>
  <c r="A4" i="3"/>
</calcChain>
</file>

<file path=xl/sharedStrings.xml><?xml version="1.0" encoding="utf-8"?>
<sst xmlns="http://schemas.openxmlformats.org/spreadsheetml/2006/main" count="256" uniqueCount="65">
  <si>
    <t>Macroeconomic projections</t>
  </si>
  <si>
    <t>Euro area</t>
  </si>
  <si>
    <t>Belgium</t>
  </si>
  <si>
    <r>
      <t xml:space="preserve">Activity and demand </t>
    </r>
    <r>
      <rPr>
        <sz val="11"/>
        <color theme="1"/>
        <rFont val="Calibri"/>
        <family val="2"/>
        <scheme val="minor"/>
      </rPr>
      <t>(percentage change, in volume)</t>
    </r>
  </si>
  <si>
    <t>GDP</t>
  </si>
  <si>
    <t xml:space="preserve">Private consumption </t>
  </si>
  <si>
    <t>Public consumption</t>
  </si>
  <si>
    <t>Total investment, o.w.</t>
  </si>
  <si>
    <t xml:space="preserve">    public investment</t>
  </si>
  <si>
    <t xml:space="preserve">    business investment</t>
  </si>
  <si>
    <t xml:space="preserve">    housing </t>
  </si>
  <si>
    <t>Change in inventories (contribution to GDP growth)</t>
  </si>
  <si>
    <t>Exports</t>
  </si>
  <si>
    <t>Imports</t>
  </si>
  <si>
    <t>Net exports (contribution to GDP growth)</t>
  </si>
  <si>
    <t>Labour market</t>
  </si>
  <si>
    <t>Total employment growth (percentage change)</t>
  </si>
  <si>
    <t>Unemployment rate (% of labour force)</t>
  </si>
  <si>
    <t>Prices (percentage changes)</t>
  </si>
  <si>
    <t>GDP deflator</t>
  </si>
  <si>
    <t>Current account (percentage GDP)</t>
  </si>
  <si>
    <t>Public finances (% GDP)</t>
  </si>
  <si>
    <t>General government balance</t>
  </si>
  <si>
    <t>Primary balance</t>
  </si>
  <si>
    <t>Public debt</t>
  </si>
  <si>
    <t>Average</t>
  </si>
  <si>
    <t>Min</t>
  </si>
  <si>
    <t>Max</t>
  </si>
  <si>
    <t>GDP growth  (Quarter-on-quarter percentage change)</t>
  </si>
  <si>
    <t>BELGIUM</t>
  </si>
  <si>
    <t>EURO AREA</t>
  </si>
  <si>
    <t>End of period</t>
  </si>
  <si>
    <t>consensus</t>
  </si>
  <si>
    <t>max</t>
  </si>
  <si>
    <t>min</t>
  </si>
  <si>
    <t>USD/EUR</t>
  </si>
  <si>
    <t>Short term interest rates</t>
  </si>
  <si>
    <t xml:space="preserve">   Euro area</t>
  </si>
  <si>
    <t xml:space="preserve">   US</t>
  </si>
  <si>
    <t xml:space="preserve">   Germany</t>
  </si>
  <si>
    <t xml:space="preserve">   Belgium</t>
  </si>
  <si>
    <t>Oil price: Barrel of Brent in USD</t>
  </si>
  <si>
    <t>ECB²</t>
  </si>
  <si>
    <t>HICP headline inflation</t>
  </si>
  <si>
    <t>HICP excl energy, food, alcohol and tobacco (core)</t>
  </si>
  <si>
    <t>2024Q1</t>
  </si>
  <si>
    <t>2024Q2</t>
  </si>
  <si>
    <t>Last month average:
February 2024</t>
  </si>
  <si>
    <t>Long term interest rates (10-years)</t>
  </si>
  <si>
    <t>Forecast 1</t>
  </si>
  <si>
    <t>Forecast 2</t>
  </si>
  <si>
    <t>Forecast 3</t>
  </si>
  <si>
    <t>Forecast 4</t>
  </si>
  <si>
    <t>Forecast 5</t>
  </si>
  <si>
    <t>Forecast 6</t>
  </si>
  <si>
    <t>Forecast 7</t>
  </si>
  <si>
    <t>Forecast 8</t>
  </si>
  <si>
    <t>Forecast 9</t>
  </si>
  <si>
    <t>Forecast 10</t>
  </si>
  <si>
    <t>Forecast 11</t>
  </si>
  <si>
    <t>² Source: ECB March 2024 macroeconomic projections.</t>
  </si>
  <si>
    <t>NBB¹</t>
  </si>
  <si>
    <t>¹ Source: NBB December 2023 projections. March 2024 Business Cycle Monitor for the quarterly forecast.</t>
  </si>
  <si>
    <t>Please note that the average reported here may not correspond to the one put forward as the consensus forecast in the PDF publication, as not necessarily all individual forecasts of Belgian Prime News participants are published in this table.</t>
  </si>
  <si>
    <t>Forecasts were received in the course of March 2024 and were not provided by all participants at the same time. Not all participants provide forecasts for both Belgium and the euro area, nor for all variables or horizons.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</si>
</sst>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_-;\-* #,##0.00\ _€_-;_-* &quot;-&quot;??\ _€_-;_-@_-"/>
    <numFmt numFmtId="165" formatCode="0.0"/>
  </numFmts>
  <fonts count="19" x14ac:knownFonts="1">
    <font>
      <sz val="11"/>
      <color theme="1"/>
      <name val="Calibri"/>
      <family val="2"/>
      <scheme val="minor"/>
    </font>
    <font>
      <b/>
      <sz val="11"/>
      <color theme="1"/>
      <name val="Calibri"/>
      <family val="2"/>
      <scheme val="minor"/>
    </font>
    <font>
      <sz val="11"/>
      <name val="Calibri"/>
      <family val="2"/>
      <scheme val="minor"/>
    </font>
    <font>
      <sz val="8"/>
      <name val="Arial"/>
      <family val="2"/>
    </font>
    <font>
      <b/>
      <sz val="9"/>
      <name val="Arial"/>
      <family val="2"/>
    </font>
    <font>
      <sz val="9"/>
      <name val="Arial"/>
      <family val="2"/>
    </font>
    <font>
      <sz val="10"/>
      <name val="Arial"/>
      <family val="2"/>
    </font>
    <font>
      <sz val="9"/>
      <color theme="1"/>
      <name val="Arial"/>
      <family val="2"/>
    </font>
    <font>
      <u/>
      <sz val="11"/>
      <color theme="10"/>
      <name val="Calibri"/>
      <family val="2"/>
      <scheme val="minor"/>
    </font>
    <font>
      <sz val="11"/>
      <color theme="1"/>
      <name val="Calibri"/>
      <family val="2"/>
      <scheme val="minor"/>
    </font>
    <font>
      <b/>
      <sz val="11"/>
      <color theme="0" tint="-0.34998626667073579"/>
      <name val="Calibri"/>
      <family val="2"/>
      <scheme val="minor"/>
    </font>
    <font>
      <sz val="11"/>
      <color theme="0" tint="-0.34998626667073579"/>
      <name val="Calibri"/>
      <family val="2"/>
      <scheme val="minor"/>
    </font>
    <font>
      <b/>
      <sz val="11"/>
      <name val="Calibri"/>
      <family val="2"/>
      <scheme val="minor"/>
    </font>
    <font>
      <sz val="10"/>
      <name val="Times New Roman"/>
      <family val="1"/>
    </font>
    <font>
      <sz val="11"/>
      <color indexed="8"/>
      <name val="Calibri"/>
      <family val="2"/>
      <scheme val="minor"/>
    </font>
    <font>
      <sz val="8"/>
      <name val="Calibri"/>
      <family val="2"/>
      <scheme val="minor"/>
    </font>
    <font>
      <sz val="11"/>
      <color rgb="FFFF0000"/>
      <name val="Calibri"/>
      <family val="2"/>
      <scheme val="minor"/>
    </font>
    <font>
      <sz val="9"/>
      <color rgb="FFFF0000"/>
      <name val="Arial"/>
      <family val="2"/>
    </font>
    <font>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FFFF99"/>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diagonal/>
    </border>
  </borders>
  <cellStyleXfs count="14">
    <xf numFmtId="0" fontId="0" fillId="0" borderId="0"/>
    <xf numFmtId="0" fontId="3" fillId="0" borderId="0"/>
    <xf numFmtId="0" fontId="6" fillId="0" borderId="0"/>
    <xf numFmtId="0" fontId="6" fillId="0" borderId="0"/>
    <xf numFmtId="0" fontId="6" fillId="0" borderId="0"/>
    <xf numFmtId="0" fontId="8" fillId="0" borderId="0" applyNumberForma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0" fontId="6" fillId="0" borderId="0"/>
    <xf numFmtId="0" fontId="13" fillId="0" borderId="0"/>
    <xf numFmtId="0" fontId="14" fillId="0" borderId="0"/>
    <xf numFmtId="9" fontId="9" fillId="0" borderId="0" applyFont="0" applyFill="0" applyBorder="0" applyAlignment="0" applyProtection="0"/>
    <xf numFmtId="9" fontId="6" fillId="0" borderId="0" applyFont="0" applyFill="0" applyBorder="0" applyAlignment="0" applyProtection="0"/>
    <xf numFmtId="0" fontId="6" fillId="0" borderId="0"/>
  </cellStyleXfs>
  <cellXfs count="361">
    <xf numFmtId="0" fontId="0" fillId="0" borderId="0" xfId="0"/>
    <xf numFmtId="0" fontId="1" fillId="0" borderId="0" xfId="0" applyFont="1"/>
    <xf numFmtId="0" fontId="0" fillId="0" borderId="0" xfId="0" applyFont="1"/>
    <xf numFmtId="0" fontId="0" fillId="0" borderId="1" xfId="0" applyFont="1" applyBorder="1"/>
    <xf numFmtId="0" fontId="0" fillId="0" borderId="4" xfId="0" applyFont="1" applyBorder="1"/>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Font="1" applyBorder="1"/>
    <xf numFmtId="0" fontId="0" fillId="0" borderId="8" xfId="0" applyFont="1" applyBorder="1"/>
    <xf numFmtId="0" fontId="1" fillId="0" borderId="4" xfId="0" applyFont="1" applyBorder="1"/>
    <xf numFmtId="0" fontId="2" fillId="0" borderId="4" xfId="0" applyFont="1" applyFill="1" applyBorder="1" applyAlignment="1">
      <alignment horizontal="left"/>
    </xf>
    <xf numFmtId="0" fontId="2" fillId="0" borderId="5" xfId="0" applyFont="1" applyFill="1" applyBorder="1" applyAlignment="1">
      <alignment horizontal="left"/>
    </xf>
    <xf numFmtId="0" fontId="1" fillId="0" borderId="10" xfId="0" applyFont="1" applyBorder="1" applyAlignment="1">
      <alignment horizontal="center"/>
    </xf>
    <xf numFmtId="0" fontId="0" fillId="0" borderId="10" xfId="0" applyFont="1" applyBorder="1"/>
    <xf numFmtId="0" fontId="0" fillId="0" borderId="11" xfId="0" applyFont="1" applyBorder="1"/>
    <xf numFmtId="0" fontId="1" fillId="0" borderId="9" xfId="0" applyFont="1" applyBorder="1" applyAlignment="1">
      <alignment horizontal="center"/>
    </xf>
    <xf numFmtId="0" fontId="1" fillId="0" borderId="12" xfId="0" applyFont="1" applyBorder="1" applyAlignment="1">
      <alignment horizontal="center"/>
    </xf>
    <xf numFmtId="0" fontId="1" fillId="0" borderId="1" xfId="0" applyFont="1" applyBorder="1"/>
    <xf numFmtId="0" fontId="2" fillId="0" borderId="0" xfId="0" applyFont="1" applyFill="1" applyBorder="1" applyAlignment="1">
      <alignment horizontal="left"/>
    </xf>
    <xf numFmtId="0" fontId="1" fillId="0" borderId="0" xfId="0" applyFont="1" applyAlignment="1">
      <alignment horizontal="center" vertical="top" wrapText="1"/>
    </xf>
    <xf numFmtId="0" fontId="1" fillId="0" borderId="0" xfId="0" applyFont="1" applyAlignment="1">
      <alignment vertical="top" wrapText="1"/>
    </xf>
    <xf numFmtId="0" fontId="2" fillId="0" borderId="2" xfId="0" applyFont="1" applyFill="1" applyBorder="1" applyAlignment="1">
      <alignment horizontal="left"/>
    </xf>
    <xf numFmtId="0" fontId="1" fillId="2" borderId="1" xfId="0" applyFont="1" applyFill="1" applyBorder="1" applyAlignment="1">
      <alignment horizontal="center"/>
    </xf>
    <xf numFmtId="0" fontId="1" fillId="2" borderId="0" xfId="0" applyFont="1" applyFill="1"/>
    <xf numFmtId="0" fontId="4" fillId="0" borderId="13" xfId="1" applyFont="1" applyBorder="1" applyAlignment="1">
      <alignment vertical="top"/>
    </xf>
    <xf numFmtId="2" fontId="5" fillId="0" borderId="13" xfId="1" applyNumberFormat="1" applyFont="1" applyFill="1" applyBorder="1" applyAlignment="1">
      <alignment horizontal="center" vertical="center" textRotation="90" wrapText="1"/>
    </xf>
    <xf numFmtId="0" fontId="5" fillId="0" borderId="14" xfId="1" applyFont="1" applyFill="1" applyBorder="1" applyAlignment="1">
      <alignment horizontal="center" vertical="center" textRotation="90" wrapText="1"/>
    </xf>
    <xf numFmtId="0" fontId="5" fillId="0" borderId="15" xfId="1" applyFont="1" applyFill="1" applyBorder="1" applyAlignment="1">
      <alignment horizontal="center" vertical="center" textRotation="90" wrapText="1"/>
    </xf>
    <xf numFmtId="0" fontId="5" fillId="0" borderId="16" xfId="1" applyFont="1" applyFill="1" applyBorder="1" applyAlignment="1">
      <alignment horizontal="center" vertical="center" textRotation="90" wrapText="1"/>
    </xf>
    <xf numFmtId="0" fontId="5" fillId="0" borderId="0" xfId="1" applyFont="1" applyAlignment="1">
      <alignment horizontal="center"/>
    </xf>
    <xf numFmtId="0" fontId="4" fillId="0" borderId="17" xfId="1" applyFont="1" applyBorder="1"/>
    <xf numFmtId="2" fontId="7" fillId="0" borderId="17" xfId="1" applyNumberFormat="1" applyFont="1" applyFill="1" applyBorder="1" applyAlignment="1">
      <alignment horizontal="center"/>
    </xf>
    <xf numFmtId="2" fontId="4" fillId="0" borderId="17" xfId="1" applyNumberFormat="1" applyFont="1" applyBorder="1" applyAlignment="1">
      <alignment horizontal="center"/>
    </xf>
    <xf numFmtId="0" fontId="5" fillId="0" borderId="18" xfId="1" applyFont="1" applyBorder="1" applyAlignment="1">
      <alignment horizontal="center"/>
    </xf>
    <xf numFmtId="0" fontId="5" fillId="0" borderId="19" xfId="1" applyFont="1" applyBorder="1" applyAlignment="1">
      <alignment horizontal="center"/>
    </xf>
    <xf numFmtId="2" fontId="5" fillId="0" borderId="8" xfId="1" applyNumberFormat="1" applyFont="1" applyFill="1" applyBorder="1" applyAlignment="1">
      <alignment horizontal="center"/>
    </xf>
    <xf numFmtId="2" fontId="5" fillId="0" borderId="4" xfId="1" applyNumberFormat="1" applyFont="1" applyFill="1" applyBorder="1" applyAlignment="1">
      <alignment horizontal="center"/>
    </xf>
    <xf numFmtId="2" fontId="7" fillId="0" borderId="17" xfId="1" applyNumberFormat="1" applyFont="1" applyFill="1" applyBorder="1"/>
    <xf numFmtId="2" fontId="5" fillId="0" borderId="17" xfId="1" applyNumberFormat="1" applyFont="1" applyBorder="1" applyAlignment="1">
      <alignment horizontal="center"/>
    </xf>
    <xf numFmtId="2" fontId="5" fillId="0" borderId="18" xfId="1" applyNumberFormat="1" applyFont="1" applyBorder="1" applyAlignment="1">
      <alignment horizontal="center"/>
    </xf>
    <xf numFmtId="2" fontId="5" fillId="0" borderId="19" xfId="1" applyNumberFormat="1" applyFont="1" applyBorder="1" applyAlignment="1">
      <alignment horizontal="center"/>
    </xf>
    <xf numFmtId="2" fontId="5" fillId="0" borderId="0" xfId="1" applyNumberFormat="1" applyFont="1" applyBorder="1" applyAlignment="1">
      <alignment horizontal="center"/>
    </xf>
    <xf numFmtId="2" fontId="5" fillId="0" borderId="20" xfId="1" applyNumberFormat="1" applyFont="1" applyBorder="1" applyAlignment="1">
      <alignment horizontal="center"/>
    </xf>
    <xf numFmtId="2" fontId="5" fillId="0" borderId="21" xfId="1" applyNumberFormat="1" applyFont="1" applyBorder="1" applyAlignment="1">
      <alignment horizontal="center"/>
    </xf>
    <xf numFmtId="2" fontId="5" fillId="0" borderId="22" xfId="1" applyNumberFormat="1" applyFont="1" applyBorder="1" applyAlignment="1">
      <alignment horizontal="center"/>
    </xf>
    <xf numFmtId="2" fontId="5" fillId="0" borderId="5" xfId="1" applyNumberFormat="1" applyFont="1" applyFill="1" applyBorder="1" applyAlignment="1">
      <alignment horizontal="center"/>
    </xf>
    <xf numFmtId="0" fontId="4" fillId="0" borderId="23" xfId="1" applyFont="1" applyBorder="1"/>
    <xf numFmtId="2" fontId="7" fillId="0" borderId="23" xfId="1" applyNumberFormat="1" applyFont="1" applyFill="1" applyBorder="1"/>
    <xf numFmtId="2" fontId="5" fillId="0" borderId="23" xfId="1" applyNumberFormat="1" applyFont="1" applyBorder="1" applyAlignment="1">
      <alignment horizontal="center"/>
    </xf>
    <xf numFmtId="165" fontId="5" fillId="0" borderId="24" xfId="1" applyNumberFormat="1" applyFont="1" applyBorder="1" applyAlignment="1">
      <alignment horizontal="center"/>
    </xf>
    <xf numFmtId="165" fontId="5" fillId="0" borderId="25" xfId="1" applyNumberFormat="1" applyFont="1" applyBorder="1" applyAlignment="1">
      <alignment horizontal="center"/>
    </xf>
    <xf numFmtId="165" fontId="5" fillId="0" borderId="18" xfId="1" applyNumberFormat="1" applyFont="1" applyBorder="1" applyAlignment="1">
      <alignment horizontal="center"/>
    </xf>
    <xf numFmtId="165" fontId="5" fillId="0" borderId="19" xfId="1" applyNumberFormat="1" applyFont="1" applyBorder="1" applyAlignment="1">
      <alignment horizontal="center"/>
    </xf>
    <xf numFmtId="165" fontId="5" fillId="0" borderId="0" xfId="1" applyNumberFormat="1" applyFont="1" applyBorder="1" applyAlignment="1">
      <alignment horizontal="center"/>
    </xf>
    <xf numFmtId="2" fontId="5" fillId="0" borderId="0" xfId="1" applyNumberFormat="1" applyFont="1" applyFill="1" applyBorder="1" applyAlignment="1">
      <alignment horizontal="center"/>
    </xf>
    <xf numFmtId="2" fontId="5" fillId="0" borderId="24" xfId="1" applyNumberFormat="1" applyFont="1" applyBorder="1" applyAlignment="1">
      <alignment horizontal="center"/>
    </xf>
    <xf numFmtId="2" fontId="5" fillId="0" borderId="25" xfId="1" applyNumberFormat="1" applyFont="1" applyBorder="1" applyAlignment="1">
      <alignment horizontal="center"/>
    </xf>
    <xf numFmtId="2" fontId="5" fillId="0" borderId="3" xfId="1" applyNumberFormat="1" applyFont="1" applyFill="1" applyBorder="1" applyAlignment="1">
      <alignment horizontal="center"/>
    </xf>
    <xf numFmtId="2" fontId="5" fillId="0" borderId="1" xfId="1" applyNumberFormat="1" applyFont="1" applyFill="1" applyBorder="1" applyAlignment="1">
      <alignment horizontal="center"/>
    </xf>
    <xf numFmtId="2" fontId="5" fillId="0" borderId="17" xfId="1" applyNumberFormat="1" applyFont="1" applyFill="1" applyBorder="1"/>
    <xf numFmtId="2" fontId="5" fillId="0" borderId="0" xfId="1" applyNumberFormat="1" applyFont="1" applyAlignment="1">
      <alignment horizontal="center"/>
    </xf>
    <xf numFmtId="17" fontId="5" fillId="0" borderId="0" xfId="1" applyNumberFormat="1" applyFont="1" applyBorder="1"/>
    <xf numFmtId="2" fontId="5" fillId="0" borderId="0" xfId="1" applyNumberFormat="1" applyFont="1" applyFill="1" applyBorder="1"/>
    <xf numFmtId="165" fontId="5" fillId="0" borderId="0" xfId="1" applyNumberFormat="1" applyFont="1" applyAlignment="1">
      <alignment horizontal="center"/>
    </xf>
    <xf numFmtId="0" fontId="5" fillId="0" borderId="0" xfId="1" applyFont="1"/>
    <xf numFmtId="0" fontId="5" fillId="0" borderId="0" xfId="1" applyFont="1" applyFill="1"/>
    <xf numFmtId="0" fontId="1" fillId="0" borderId="26" xfId="0" applyFont="1" applyBorder="1" applyAlignment="1">
      <alignment horizontal="center" vertical="top" wrapText="1"/>
    </xf>
    <xf numFmtId="0" fontId="0" fillId="0" borderId="10" xfId="0" applyBorder="1"/>
    <xf numFmtId="165" fontId="0" fillId="0" borderId="10" xfId="0" applyNumberFormat="1" applyFont="1" applyBorder="1"/>
    <xf numFmtId="165" fontId="0" fillId="0" borderId="10" xfId="0" applyNumberFormat="1" applyFont="1" applyFill="1" applyBorder="1"/>
    <xf numFmtId="165" fontId="0" fillId="0" borderId="9" xfId="0" applyNumberFormat="1" applyFont="1" applyBorder="1"/>
    <xf numFmtId="165" fontId="0" fillId="0" borderId="0" xfId="0" applyNumberFormat="1" applyFont="1" applyBorder="1"/>
    <xf numFmtId="165" fontId="0" fillId="0" borderId="8" xfId="0" applyNumberFormat="1" applyFont="1" applyBorder="1"/>
    <xf numFmtId="165" fontId="0" fillId="0" borderId="11" xfId="0" applyNumberFormat="1" applyFont="1" applyBorder="1"/>
    <xf numFmtId="165" fontId="0" fillId="0" borderId="12" xfId="0" applyNumberFormat="1" applyFont="1" applyBorder="1"/>
    <xf numFmtId="165" fontId="0" fillId="0" borderId="0" xfId="0" applyNumberFormat="1"/>
    <xf numFmtId="165" fontId="1" fillId="0" borderId="10" xfId="0" applyNumberFormat="1" applyFont="1" applyBorder="1"/>
    <xf numFmtId="165" fontId="1" fillId="0" borderId="0" xfId="0" applyNumberFormat="1" applyFont="1" applyBorder="1"/>
    <xf numFmtId="165" fontId="2" fillId="0" borderId="0" xfId="0" applyNumberFormat="1" applyFont="1" applyFill="1" applyBorder="1" applyAlignment="1">
      <alignment horizontal="left"/>
    </xf>
    <xf numFmtId="165" fontId="1" fillId="0" borderId="26" xfId="0" applyNumberFormat="1" applyFont="1" applyBorder="1"/>
    <xf numFmtId="165" fontId="0" fillId="0" borderId="26" xfId="0" applyNumberFormat="1" applyBorder="1"/>
    <xf numFmtId="165" fontId="0" fillId="0" borderId="2" xfId="0" applyNumberFormat="1" applyBorder="1"/>
    <xf numFmtId="165" fontId="0" fillId="0" borderId="0" xfId="0" applyNumberFormat="1" applyBorder="1"/>
    <xf numFmtId="165" fontId="0" fillId="0" borderId="6" xfId="0" applyNumberFormat="1" applyBorder="1"/>
    <xf numFmtId="165" fontId="1" fillId="0" borderId="0" xfId="0" applyNumberFormat="1" applyFont="1"/>
    <xf numFmtId="165" fontId="1" fillId="0" borderId="26" xfId="0" applyNumberFormat="1" applyFont="1" applyBorder="1" applyAlignment="1">
      <alignment horizontal="center"/>
    </xf>
    <xf numFmtId="165" fontId="1" fillId="0" borderId="0" xfId="0" applyNumberFormat="1" applyFont="1" applyBorder="1" applyAlignment="1">
      <alignment horizontal="center"/>
    </xf>
    <xf numFmtId="165" fontId="0" fillId="0" borderId="0" xfId="0" applyNumberFormat="1" applyAlignment="1">
      <alignment horizontal="right"/>
    </xf>
    <xf numFmtId="165" fontId="0" fillId="0" borderId="26" xfId="0" applyNumberFormat="1" applyBorder="1" applyAlignment="1">
      <alignment horizontal="right"/>
    </xf>
    <xf numFmtId="165" fontId="0" fillId="0" borderId="10" xfId="0" applyNumberFormat="1" applyBorder="1" applyAlignment="1">
      <alignment horizontal="right"/>
    </xf>
    <xf numFmtId="165" fontId="0" fillId="0" borderId="10" xfId="0" applyNumberFormat="1" applyBorder="1"/>
    <xf numFmtId="165" fontId="0" fillId="0" borderId="9" xfId="0" applyNumberFormat="1" applyBorder="1"/>
    <xf numFmtId="2" fontId="5" fillId="0" borderId="10" xfId="1" applyNumberFormat="1" applyFont="1" applyFill="1" applyBorder="1" applyAlignment="1">
      <alignment horizontal="center"/>
    </xf>
    <xf numFmtId="2" fontId="5" fillId="0" borderId="9" xfId="1" applyNumberFormat="1" applyFont="1" applyFill="1" applyBorder="1" applyAlignment="1">
      <alignment horizontal="center"/>
    </xf>
    <xf numFmtId="165" fontId="5" fillId="0" borderId="26" xfId="1" applyNumberFormat="1" applyFont="1" applyFill="1" applyBorder="1" applyAlignment="1">
      <alignment horizontal="center"/>
    </xf>
    <xf numFmtId="165" fontId="5" fillId="0" borderId="10" xfId="1" applyNumberFormat="1" applyFont="1" applyFill="1" applyBorder="1" applyAlignment="1">
      <alignment horizontal="center"/>
    </xf>
    <xf numFmtId="2" fontId="5" fillId="0" borderId="26" xfId="1" applyNumberFormat="1" applyFont="1" applyFill="1" applyBorder="1" applyAlignment="1">
      <alignment horizontal="center"/>
    </xf>
    <xf numFmtId="2" fontId="5" fillId="0" borderId="30" xfId="1" applyNumberFormat="1" applyFont="1" applyFill="1" applyBorder="1" applyAlignment="1">
      <alignment horizontal="center"/>
    </xf>
    <xf numFmtId="165" fontId="0" fillId="0" borderId="0" xfId="0" applyNumberFormat="1" applyFont="1" applyBorder="1"/>
    <xf numFmtId="17" fontId="5" fillId="0" borderId="17" xfId="1" applyNumberFormat="1" applyFont="1" applyBorder="1" applyAlignment="1">
      <alignment horizontal="right"/>
    </xf>
    <xf numFmtId="0" fontId="0" fillId="0" borderId="10" xfId="0" applyFont="1" applyFill="1" applyBorder="1"/>
    <xf numFmtId="2" fontId="7" fillId="0" borderId="0" xfId="0" applyNumberFormat="1" applyFont="1" applyBorder="1" applyAlignment="1">
      <alignment horizontal="center"/>
    </xf>
    <xf numFmtId="0" fontId="0" fillId="0" borderId="9" xfId="0" applyBorder="1"/>
    <xf numFmtId="17" fontId="5" fillId="0" borderId="20" xfId="1" applyNumberFormat="1" applyFont="1" applyBorder="1" applyAlignment="1">
      <alignment horizontal="right"/>
    </xf>
    <xf numFmtId="165" fontId="0" fillId="0" borderId="8" xfId="0" applyNumberFormat="1" applyBorder="1"/>
    <xf numFmtId="165" fontId="0" fillId="0" borderId="3" xfId="0" applyNumberFormat="1" applyBorder="1"/>
    <xf numFmtId="2" fontId="5" fillId="0" borderId="10" xfId="1" applyNumberFormat="1" applyFont="1" applyFill="1" applyBorder="1" applyAlignment="1">
      <alignment horizontal="center"/>
    </xf>
    <xf numFmtId="2" fontId="5" fillId="0" borderId="9" xfId="1" applyNumberFormat="1" applyFont="1" applyFill="1" applyBorder="1" applyAlignment="1">
      <alignment horizontal="center"/>
    </xf>
    <xf numFmtId="165" fontId="5" fillId="0" borderId="26" xfId="1" applyNumberFormat="1" applyFont="1" applyFill="1" applyBorder="1" applyAlignment="1">
      <alignment horizontal="center"/>
    </xf>
    <xf numFmtId="165" fontId="5" fillId="0" borderId="10" xfId="1" applyNumberFormat="1" applyFont="1" applyFill="1" applyBorder="1" applyAlignment="1">
      <alignment horizontal="center"/>
    </xf>
    <xf numFmtId="2" fontId="5" fillId="0" borderId="26" xfId="1" applyNumberFormat="1" applyFont="1" applyFill="1" applyBorder="1" applyAlignment="1">
      <alignment horizontal="center"/>
    </xf>
    <xf numFmtId="2" fontId="5" fillId="0" borderId="30" xfId="1" applyNumberFormat="1" applyFont="1" applyFill="1" applyBorder="1" applyAlignment="1">
      <alignment horizontal="center"/>
    </xf>
    <xf numFmtId="2" fontId="7" fillId="0" borderId="10" xfId="0" applyNumberFormat="1" applyFont="1" applyBorder="1" applyAlignment="1">
      <alignment horizontal="center"/>
    </xf>
    <xf numFmtId="0" fontId="0" fillId="0" borderId="0" xfId="0" applyFill="1"/>
    <xf numFmtId="165" fontId="2" fillId="0" borderId="10" xfId="0" applyNumberFormat="1" applyFont="1" applyFill="1" applyBorder="1"/>
    <xf numFmtId="2" fontId="7" fillId="0" borderId="9" xfId="0" applyNumberFormat="1" applyFont="1" applyBorder="1" applyAlignment="1">
      <alignment horizontal="center"/>
    </xf>
    <xf numFmtId="2" fontId="5" fillId="0" borderId="7" xfId="1" applyNumberFormat="1" applyFont="1" applyFill="1" applyBorder="1" applyAlignment="1">
      <alignment horizontal="center"/>
    </xf>
    <xf numFmtId="0" fontId="10" fillId="0" borderId="0" xfId="0" applyFont="1" applyAlignment="1">
      <alignment vertical="top" wrapText="1"/>
    </xf>
    <xf numFmtId="165" fontId="11" fillId="0" borderId="0" xfId="0" applyNumberFormat="1" applyFont="1"/>
    <xf numFmtId="165" fontId="11" fillId="0" borderId="0" xfId="0" applyNumberFormat="1" applyFont="1" applyFill="1"/>
    <xf numFmtId="0" fontId="1" fillId="0" borderId="26" xfId="0" applyFont="1" applyFill="1" applyBorder="1" applyAlignment="1">
      <alignment horizontal="center" vertical="top" wrapText="1"/>
    </xf>
    <xf numFmtId="165" fontId="2" fillId="0" borderId="10" xfId="0" applyNumberFormat="1" applyFont="1" applyBorder="1"/>
    <xf numFmtId="165" fontId="2" fillId="0" borderId="9" xfId="0" applyNumberFormat="1" applyFont="1" applyBorder="1"/>
    <xf numFmtId="165" fontId="2" fillId="0" borderId="0" xfId="0" applyNumberFormat="1" applyFont="1"/>
    <xf numFmtId="165" fontId="2" fillId="0" borderId="26" xfId="0" applyNumberFormat="1" applyFont="1" applyBorder="1"/>
    <xf numFmtId="165" fontId="2" fillId="0" borderId="9" xfId="0" applyNumberFormat="1" applyFont="1" applyFill="1" applyBorder="1"/>
    <xf numFmtId="165" fontId="0" fillId="0" borderId="7" xfId="0" applyNumberFormat="1" applyBorder="1"/>
    <xf numFmtId="165" fontId="0" fillId="0" borderId="4" xfId="0" applyNumberFormat="1" applyBorder="1"/>
    <xf numFmtId="165" fontId="0" fillId="0" borderId="5" xfId="0" applyNumberFormat="1" applyBorder="1"/>
    <xf numFmtId="165" fontId="0" fillId="0" borderId="0" xfId="0" applyNumberFormat="1" applyFont="1" applyBorder="1"/>
    <xf numFmtId="165" fontId="0" fillId="0" borderId="8" xfId="0" applyNumberFormat="1" applyFont="1" applyBorder="1"/>
    <xf numFmtId="0" fontId="0" fillId="3" borderId="32" xfId="0" applyFont="1" applyFill="1" applyBorder="1"/>
    <xf numFmtId="0" fontId="1" fillId="3" borderId="0" xfId="0" applyFont="1" applyFill="1" applyBorder="1" applyAlignment="1">
      <alignment horizontal="center"/>
    </xf>
    <xf numFmtId="0" fontId="1" fillId="3" borderId="6" xfId="0" applyFont="1" applyFill="1" applyBorder="1" applyAlignment="1">
      <alignment horizontal="center"/>
    </xf>
    <xf numFmtId="0" fontId="0" fillId="3" borderId="0" xfId="0" applyFont="1" applyFill="1" applyBorder="1"/>
    <xf numFmtId="165" fontId="0" fillId="0" borderId="1" xfId="0" applyNumberFormat="1" applyBorder="1"/>
    <xf numFmtId="17" fontId="5" fillId="0" borderId="0" xfId="1" applyNumberFormat="1" applyFont="1" applyBorder="1" applyAlignment="1">
      <alignment wrapText="1"/>
    </xf>
    <xf numFmtId="0" fontId="4" fillId="0" borderId="17" xfId="1" applyFont="1" applyBorder="1" applyAlignment="1">
      <alignment wrapText="1"/>
    </xf>
    <xf numFmtId="0" fontId="0" fillId="0" borderId="0" xfId="0" applyFont="1"/>
    <xf numFmtId="0" fontId="0" fillId="0" borderId="0" xfId="0"/>
    <xf numFmtId="0" fontId="0" fillId="0" borderId="0" xfId="0" applyFont="1" applyBorder="1" applyAlignment="1">
      <alignment horizontal="right"/>
    </xf>
    <xf numFmtId="0" fontId="0" fillId="0" borderId="0" xfId="0" applyAlignment="1">
      <alignment horizontal="right"/>
    </xf>
    <xf numFmtId="165" fontId="0" fillId="0" borderId="10" xfId="0" applyNumberFormat="1" applyFont="1" applyBorder="1"/>
    <xf numFmtId="165" fontId="0" fillId="0" borderId="8" xfId="0" applyNumberFormat="1" applyFont="1" applyBorder="1"/>
    <xf numFmtId="2" fontId="0" fillId="0" borderId="0" xfId="11" applyNumberFormat="1" applyFont="1" applyBorder="1"/>
    <xf numFmtId="0" fontId="0" fillId="0" borderId="8" xfId="0" applyFont="1" applyBorder="1"/>
    <xf numFmtId="0" fontId="0" fillId="0" borderId="0" xfId="0" applyFont="1" applyBorder="1"/>
    <xf numFmtId="0" fontId="0" fillId="0" borderId="6" xfId="0" applyFont="1" applyBorder="1"/>
    <xf numFmtId="165" fontId="0" fillId="0" borderId="0" xfId="0" applyNumberFormat="1" applyFont="1" applyBorder="1"/>
    <xf numFmtId="165" fontId="16" fillId="0" borderId="26" xfId="0" applyNumberFormat="1" applyFont="1" applyBorder="1"/>
    <xf numFmtId="165" fontId="16" fillId="0" borderId="10" xfId="0" applyNumberFormat="1" applyFont="1" applyBorder="1"/>
    <xf numFmtId="0" fontId="0" fillId="0" borderId="8" xfId="0" applyBorder="1"/>
    <xf numFmtId="0" fontId="0" fillId="0" borderId="0" xfId="0"/>
    <xf numFmtId="165" fontId="0" fillId="0" borderId="10" xfId="0" applyNumberFormat="1" applyFont="1" applyBorder="1"/>
    <xf numFmtId="0" fontId="0" fillId="0" borderId="10" xfId="0" applyFont="1" applyBorder="1"/>
    <xf numFmtId="0" fontId="0" fillId="0" borderId="9" xfId="0" applyFont="1" applyBorder="1"/>
    <xf numFmtId="165" fontId="0" fillId="0" borderId="0" xfId="0" applyNumberFormat="1" applyFont="1" applyBorder="1"/>
    <xf numFmtId="165" fontId="0" fillId="0" borderId="8" xfId="0" applyNumberFormat="1" applyFont="1" applyBorder="1"/>
    <xf numFmtId="165" fontId="0" fillId="0" borderId="7" xfId="0" applyNumberFormat="1" applyFont="1" applyBorder="1"/>
    <xf numFmtId="0" fontId="0" fillId="0" borderId="0" xfId="0" applyFont="1" applyBorder="1"/>
    <xf numFmtId="0" fontId="0" fillId="0" borderId="8" xfId="0" applyFont="1" applyBorder="1"/>
    <xf numFmtId="0" fontId="0" fillId="0" borderId="7" xfId="0" applyFont="1" applyBorder="1"/>
    <xf numFmtId="2" fontId="5" fillId="0" borderId="20" xfId="1" applyNumberFormat="1" applyFont="1" applyFill="1" applyBorder="1"/>
    <xf numFmtId="0" fontId="0" fillId="0" borderId="33" xfId="0" applyFont="1" applyBorder="1"/>
    <xf numFmtId="0" fontId="0" fillId="0" borderId="33" xfId="0" applyBorder="1"/>
    <xf numFmtId="0" fontId="0" fillId="0" borderId="11" xfId="0" applyBorder="1"/>
    <xf numFmtId="0" fontId="0" fillId="0" borderId="0" xfId="0"/>
    <xf numFmtId="0" fontId="16" fillId="0" borderId="0" xfId="0" applyFont="1"/>
    <xf numFmtId="165" fontId="16" fillId="0" borderId="8" xfId="0" applyNumberFormat="1" applyFont="1" applyBorder="1"/>
    <xf numFmtId="0" fontId="16" fillId="0" borderId="8" xfId="0" applyFont="1" applyBorder="1"/>
    <xf numFmtId="2" fontId="17" fillId="0" borderId="30" xfId="1" applyNumberFormat="1" applyFont="1" applyFill="1" applyBorder="1" applyAlignment="1">
      <alignment horizontal="center"/>
    </xf>
    <xf numFmtId="2" fontId="17" fillId="0" borderId="0" xfId="1" applyNumberFormat="1" applyFont="1" applyFill="1" applyBorder="1" applyAlignment="1">
      <alignment horizontal="center"/>
    </xf>
    <xf numFmtId="165" fontId="17" fillId="0" borderId="0" xfId="1" applyNumberFormat="1" applyFont="1" applyAlignment="1">
      <alignment horizontal="center"/>
    </xf>
    <xf numFmtId="0" fontId="17" fillId="0" borderId="0" xfId="1" applyFont="1" applyAlignment="1">
      <alignment horizontal="center"/>
    </xf>
    <xf numFmtId="165" fontId="16" fillId="0" borderId="8" xfId="0" quotePrefix="1" applyNumberFormat="1" applyFont="1" applyBorder="1" applyAlignment="1">
      <alignment horizontal="right"/>
    </xf>
    <xf numFmtId="165" fontId="16" fillId="0" borderId="7" xfId="0" applyNumberFormat="1" applyFont="1" applyBorder="1"/>
    <xf numFmtId="2" fontId="17" fillId="0" borderId="4" xfId="1" applyNumberFormat="1" applyFont="1" applyFill="1" applyBorder="1" applyAlignment="1">
      <alignment horizontal="center"/>
    </xf>
    <xf numFmtId="2" fontId="17" fillId="0" borderId="10" xfId="1" applyNumberFormat="1" applyFont="1" applyFill="1" applyBorder="1" applyAlignment="1">
      <alignment horizontal="center"/>
    </xf>
    <xf numFmtId="0" fontId="0" fillId="0" borderId="0" xfId="0" applyFont="1" applyBorder="1"/>
    <xf numFmtId="0" fontId="2" fillId="0" borderId="0" xfId="0" applyFont="1"/>
    <xf numFmtId="165" fontId="2" fillId="0" borderId="3" xfId="0" applyNumberFormat="1" applyFont="1" applyBorder="1"/>
    <xf numFmtId="165" fontId="2" fillId="0" borderId="8" xfId="0" applyNumberFormat="1" applyFont="1" applyBorder="1"/>
    <xf numFmtId="0" fontId="2" fillId="0" borderId="0" xfId="0" applyFont="1" applyBorder="1"/>
    <xf numFmtId="2" fontId="0" fillId="0" borderId="0" xfId="0" applyNumberFormat="1" applyBorder="1"/>
    <xf numFmtId="165" fontId="2" fillId="0" borderId="0" xfId="0" applyNumberFormat="1" applyFont="1" applyBorder="1"/>
    <xf numFmtId="2" fontId="5" fillId="0" borderId="0" xfId="0" applyNumberFormat="1" applyFont="1" applyBorder="1" applyAlignment="1">
      <alignment horizontal="center"/>
    </xf>
    <xf numFmtId="2" fontId="5" fillId="0" borderId="8" xfId="0" applyNumberFormat="1" applyFont="1" applyBorder="1" applyAlignment="1">
      <alignment horizontal="center"/>
    </xf>
    <xf numFmtId="2" fontId="5" fillId="0" borderId="7" xfId="0" applyNumberFormat="1" applyFont="1" applyBorder="1" applyAlignment="1">
      <alignment horizontal="center"/>
    </xf>
    <xf numFmtId="165" fontId="2" fillId="0" borderId="4" xfId="0" applyNumberFormat="1" applyFont="1" applyBorder="1"/>
    <xf numFmtId="0" fontId="0" fillId="0" borderId="10" xfId="0" applyFont="1" applyBorder="1"/>
    <xf numFmtId="0" fontId="0" fillId="0" borderId="0" xfId="0"/>
    <xf numFmtId="0" fontId="1" fillId="0" borderId="0" xfId="0" applyFont="1" applyBorder="1"/>
    <xf numFmtId="0" fontId="2" fillId="0" borderId="0" xfId="0" applyFont="1" applyFill="1" applyBorder="1" applyAlignment="1">
      <alignment horizontal="left"/>
    </xf>
    <xf numFmtId="165" fontId="2" fillId="0" borderId="10" xfId="0" applyNumberFormat="1" applyFont="1" applyFill="1" applyBorder="1" applyAlignment="1">
      <alignment horizontal="left"/>
    </xf>
    <xf numFmtId="0" fontId="1" fillId="0" borderId="0" xfId="0" applyFont="1" applyBorder="1" applyAlignment="1">
      <alignment horizontal="center" vertical="top" wrapText="1"/>
    </xf>
    <xf numFmtId="0" fontId="0" fillId="0" borderId="0" xfId="0" applyBorder="1"/>
    <xf numFmtId="0" fontId="16" fillId="0" borderId="0" xfId="0" applyFont="1"/>
    <xf numFmtId="165" fontId="0" fillId="0" borderId="0" xfId="0" applyNumberFormat="1" applyFont="1"/>
    <xf numFmtId="165" fontId="0" fillId="0" borderId="1" xfId="0" applyNumberFormat="1" applyFont="1" applyBorder="1"/>
    <xf numFmtId="0" fontId="0" fillId="0" borderId="0" xfId="0" quotePrefix="1" applyFont="1" applyBorder="1" applyAlignment="1">
      <alignment horizontal="right"/>
    </xf>
    <xf numFmtId="165" fontId="0" fillId="0" borderId="26" xfId="0" applyNumberFormat="1" applyFont="1" applyBorder="1"/>
    <xf numFmtId="165" fontId="0" fillId="0" borderId="2" xfId="0" applyNumberFormat="1" applyFont="1" applyBorder="1"/>
    <xf numFmtId="0" fontId="0" fillId="0" borderId="10" xfId="0" quotePrefix="1" applyFont="1" applyBorder="1" applyAlignment="1">
      <alignment horizontal="right"/>
    </xf>
    <xf numFmtId="0" fontId="0" fillId="0" borderId="9" xfId="0" quotePrefix="1" applyFont="1" applyBorder="1" applyAlignment="1">
      <alignment horizontal="right"/>
    </xf>
    <xf numFmtId="2" fontId="7" fillId="0" borderId="4" xfId="1" applyNumberFormat="1" applyFont="1" applyFill="1" applyBorder="1" applyAlignment="1">
      <alignment horizontal="center"/>
    </xf>
    <xf numFmtId="2" fontId="7" fillId="0" borderId="10" xfId="1" applyNumberFormat="1" applyFont="1" applyFill="1" applyBorder="1" applyAlignment="1">
      <alignment horizontal="center"/>
    </xf>
    <xf numFmtId="165" fontId="7" fillId="0" borderId="1" xfId="1" applyNumberFormat="1" applyFont="1" applyFill="1" applyBorder="1" applyAlignment="1">
      <alignment horizontal="center"/>
    </xf>
    <xf numFmtId="165" fontId="7" fillId="0" borderId="4" xfId="1" applyNumberFormat="1" applyFont="1" applyFill="1" applyBorder="1" applyAlignment="1">
      <alignment horizontal="center"/>
    </xf>
    <xf numFmtId="2" fontId="7" fillId="0" borderId="5" xfId="1" applyNumberFormat="1" applyFont="1" applyFill="1" applyBorder="1" applyAlignment="1">
      <alignment horizontal="center"/>
    </xf>
    <xf numFmtId="2" fontId="7" fillId="0" borderId="1" xfId="1" applyNumberFormat="1" applyFont="1" applyFill="1" applyBorder="1" applyAlignment="1">
      <alignment horizontal="center"/>
    </xf>
    <xf numFmtId="2" fontId="7" fillId="0" borderId="9" xfId="1" applyNumberFormat="1" applyFont="1" applyFill="1" applyBorder="1" applyAlignment="1">
      <alignment horizontal="center"/>
    </xf>
    <xf numFmtId="165" fontId="0" fillId="0" borderId="0" xfId="0" applyNumberFormat="1" applyFont="1" applyBorder="1"/>
    <xf numFmtId="0" fontId="0" fillId="0" borderId="4" xfId="0" applyBorder="1"/>
    <xf numFmtId="0" fontId="0" fillId="4" borderId="0" xfId="0" applyFill="1"/>
    <xf numFmtId="165" fontId="0" fillId="0" borderId="6" xfId="0" applyNumberFormat="1" applyFont="1" applyBorder="1"/>
    <xf numFmtId="165" fontId="0" fillId="0" borderId="0" xfId="0" applyNumberFormat="1" applyFont="1" applyBorder="1"/>
    <xf numFmtId="0" fontId="12" fillId="0" borderId="26" xfId="0" applyFont="1" applyFill="1" applyBorder="1" applyAlignment="1">
      <alignment horizontal="center" vertical="top" wrapText="1"/>
    </xf>
    <xf numFmtId="165" fontId="2" fillId="0" borderId="0" xfId="0" applyNumberFormat="1" applyFont="1" applyFill="1"/>
    <xf numFmtId="165" fontId="2" fillId="0" borderId="26" xfId="0" applyNumberFormat="1" applyFont="1" applyFill="1" applyBorder="1"/>
    <xf numFmtId="165" fontId="2" fillId="0" borderId="0" xfId="0" applyNumberFormat="1" applyFont="1" applyFill="1" applyBorder="1"/>
    <xf numFmtId="165" fontId="0" fillId="0" borderId="10" xfId="0" applyNumberFormat="1" applyFill="1" applyBorder="1"/>
    <xf numFmtId="165" fontId="0" fillId="0" borderId="9" xfId="0" applyNumberFormat="1" applyFill="1" applyBorder="1"/>
    <xf numFmtId="0" fontId="2" fillId="0" borderId="0" xfId="0" applyFont="1" applyFill="1"/>
    <xf numFmtId="0" fontId="0" fillId="0" borderId="6" xfId="0" applyBorder="1"/>
    <xf numFmtId="0" fontId="0" fillId="0" borderId="0" xfId="0"/>
    <xf numFmtId="165" fontId="2" fillId="0" borderId="8" xfId="0" applyNumberFormat="1" applyFont="1" applyBorder="1"/>
    <xf numFmtId="0" fontId="0" fillId="0" borderId="10" xfId="0" applyFont="1" applyBorder="1"/>
    <xf numFmtId="2" fontId="0" fillId="0" borderId="9" xfId="0" applyNumberFormat="1" applyBorder="1"/>
    <xf numFmtId="0" fontId="0" fillId="0" borderId="10" xfId="0" applyFont="1" applyBorder="1"/>
    <xf numFmtId="2" fontId="0" fillId="0" borderId="10" xfId="0" applyNumberFormat="1" applyBorder="1"/>
    <xf numFmtId="0" fontId="0" fillId="0" borderId="10" xfId="0" applyFont="1" applyBorder="1"/>
    <xf numFmtId="165" fontId="2" fillId="0" borderId="1" xfId="0" applyNumberFormat="1" applyFont="1" applyBorder="1"/>
    <xf numFmtId="165" fontId="0" fillId="0" borderId="7" xfId="0" applyNumberFormat="1" applyFont="1" applyBorder="1" applyAlignment="1"/>
    <xf numFmtId="165" fontId="0" fillId="0" borderId="6" xfId="0" applyNumberFormat="1" applyFont="1" applyBorder="1"/>
    <xf numFmtId="165" fontId="0" fillId="0" borderId="0" xfId="0" applyNumberFormat="1" applyFont="1" applyBorder="1" applyAlignment="1">
      <alignment horizontal="right"/>
    </xf>
    <xf numFmtId="165" fontId="0" fillId="0" borderId="9" xfId="0" applyNumberFormat="1" applyBorder="1" applyAlignment="1">
      <alignment horizontal="right"/>
    </xf>
    <xf numFmtId="0" fontId="0" fillId="0" borderId="0" xfId="0" applyFont="1" applyBorder="1"/>
    <xf numFmtId="165" fontId="0" fillId="0" borderId="3" xfId="0" applyNumberFormat="1" applyBorder="1" applyAlignment="1">
      <alignment horizontal="right"/>
    </xf>
    <xf numFmtId="165" fontId="0" fillId="0" borderId="8" xfId="0" applyNumberFormat="1" applyBorder="1" applyAlignment="1">
      <alignment horizontal="right"/>
    </xf>
    <xf numFmtId="2" fontId="0" fillId="0" borderId="10" xfId="0" applyNumberFormat="1" applyFont="1" applyBorder="1"/>
    <xf numFmtId="0" fontId="0" fillId="0" borderId="8" xfId="0" applyFont="1" applyBorder="1"/>
    <xf numFmtId="0" fontId="0" fillId="0" borderId="0" xfId="0"/>
    <xf numFmtId="165" fontId="0" fillId="0" borderId="8" xfId="0" applyNumberFormat="1" applyFont="1" applyBorder="1"/>
    <xf numFmtId="0" fontId="0" fillId="0" borderId="0" xfId="0" applyFont="1" applyBorder="1"/>
    <xf numFmtId="165" fontId="0" fillId="0" borderId="0" xfId="0" applyNumberFormat="1" applyFont="1" applyBorder="1"/>
    <xf numFmtId="165" fontId="0" fillId="0" borderId="0" xfId="0" applyNumberFormat="1" applyFont="1" applyFill="1" applyBorder="1"/>
    <xf numFmtId="165" fontId="0" fillId="0" borderId="7" xfId="0" applyNumberFormat="1" applyFont="1" applyBorder="1"/>
    <xf numFmtId="0" fontId="1" fillId="0" borderId="32" xfId="0" applyFont="1" applyBorder="1" applyAlignment="1">
      <alignment horizontal="center"/>
    </xf>
    <xf numFmtId="0" fontId="0" fillId="0" borderId="3" xfId="0" applyFont="1" applyBorder="1"/>
    <xf numFmtId="165" fontId="16" fillId="0" borderId="0" xfId="0" applyNumberFormat="1" applyFont="1" applyBorder="1"/>
    <xf numFmtId="0" fontId="0" fillId="3" borderId="7" xfId="0" applyFont="1" applyFill="1" applyBorder="1"/>
    <xf numFmtId="165" fontId="0" fillId="0" borderId="10" xfId="0" quotePrefix="1" applyNumberFormat="1" applyFont="1" applyBorder="1" applyAlignment="1">
      <alignment horizontal="right"/>
    </xf>
    <xf numFmtId="0" fontId="0" fillId="0" borderId="10" xfId="0" applyFont="1" applyBorder="1"/>
    <xf numFmtId="165" fontId="7" fillId="0" borderId="17" xfId="1" applyNumberFormat="1" applyFont="1" applyFill="1" applyBorder="1" applyAlignment="1">
      <alignment horizontal="center"/>
    </xf>
    <xf numFmtId="165" fontId="7" fillId="0" borderId="17" xfId="1" applyNumberFormat="1" applyFont="1" applyFill="1" applyBorder="1"/>
    <xf numFmtId="165" fontId="7" fillId="0" borderId="20" xfId="1" applyNumberFormat="1" applyFont="1" applyFill="1" applyBorder="1"/>
    <xf numFmtId="165" fontId="7" fillId="0" borderId="27" xfId="1" applyNumberFormat="1" applyFont="1" applyFill="1" applyBorder="1"/>
    <xf numFmtId="165" fontId="7" fillId="0" borderId="28" xfId="1" applyNumberFormat="1" applyFont="1" applyFill="1" applyBorder="1" applyAlignment="1">
      <alignment horizontal="center"/>
    </xf>
    <xf numFmtId="165" fontId="7" fillId="0" borderId="28" xfId="1" applyNumberFormat="1" applyFont="1" applyFill="1" applyBorder="1"/>
    <xf numFmtId="165" fontId="7" fillId="0" borderId="29" xfId="1" applyNumberFormat="1" applyFont="1" applyFill="1" applyBorder="1"/>
    <xf numFmtId="0" fontId="0" fillId="0" borderId="10" xfId="0" applyFont="1" applyBorder="1"/>
    <xf numFmtId="0" fontId="0" fillId="0" borderId="9" xfId="0" applyFont="1" applyBorder="1"/>
    <xf numFmtId="0" fontId="0" fillId="0" borderId="10" xfId="0" applyFont="1" applyBorder="1"/>
    <xf numFmtId="0" fontId="0" fillId="0" borderId="9" xfId="0" applyFont="1" applyBorder="1"/>
    <xf numFmtId="2" fontId="0" fillId="0" borderId="9" xfId="0" applyNumberFormat="1" applyFont="1" applyBorder="1"/>
    <xf numFmtId="0" fontId="0" fillId="0" borderId="0" xfId="0"/>
    <xf numFmtId="2" fontId="2" fillId="0" borderId="10" xfId="0" applyNumberFormat="1" applyFont="1" applyBorder="1"/>
    <xf numFmtId="2" fontId="2" fillId="0" borderId="4" xfId="0" applyNumberFormat="1" applyFont="1" applyBorder="1"/>
    <xf numFmtId="0" fontId="0" fillId="0" borderId="0" xfId="0" applyFont="1" applyBorder="1"/>
    <xf numFmtId="2" fontId="2" fillId="0" borderId="5" xfId="0" applyNumberFormat="1" applyFont="1" applyBorder="1"/>
    <xf numFmtId="165" fontId="0" fillId="0" borderId="6" xfId="0" applyNumberFormat="1" applyFont="1" applyBorder="1"/>
    <xf numFmtId="0" fontId="0" fillId="0" borderId="10" xfId="0" applyFont="1" applyBorder="1"/>
    <xf numFmtId="0" fontId="0" fillId="0" borderId="0" xfId="0"/>
    <xf numFmtId="165" fontId="0" fillId="0" borderId="6" xfId="0" applyNumberFormat="1" applyBorder="1" applyAlignment="1">
      <alignment horizontal="right"/>
    </xf>
    <xf numFmtId="165" fontId="0" fillId="0" borderId="2" xfId="0" applyNumberFormat="1" applyBorder="1" applyAlignment="1">
      <alignment horizontal="right"/>
    </xf>
    <xf numFmtId="165" fontId="0" fillId="0" borderId="0" xfId="0" applyNumberFormat="1" applyBorder="1" applyAlignment="1">
      <alignment horizontal="right"/>
    </xf>
    <xf numFmtId="0" fontId="0" fillId="0" borderId="10" xfId="0" applyFont="1" applyBorder="1"/>
    <xf numFmtId="0" fontId="0" fillId="0" borderId="9" xfId="0" applyFont="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0" xfId="0" applyFont="1" applyBorder="1"/>
    <xf numFmtId="0" fontId="0" fillId="0" borderId="0" xfId="0" applyFont="1" applyFill="1" applyBorder="1"/>
    <xf numFmtId="0" fontId="0" fillId="0" borderId="0" xfId="0" applyFont="1" applyBorder="1"/>
    <xf numFmtId="0" fontId="0" fillId="0" borderId="10" xfId="0" applyFont="1" applyBorder="1"/>
    <xf numFmtId="0" fontId="0" fillId="0" borderId="0" xfId="0" applyFont="1" applyBorder="1"/>
    <xf numFmtId="165" fontId="0" fillId="0" borderId="6" xfId="0" applyNumberFormat="1" applyFont="1" applyBorder="1"/>
    <xf numFmtId="0" fontId="0" fillId="0" borderId="0" xfId="0" applyFont="1" applyFill="1" applyBorder="1"/>
    <xf numFmtId="165" fontId="0" fillId="0" borderId="0" xfId="0" applyNumberFormat="1" applyFont="1" applyBorder="1"/>
    <xf numFmtId="165" fontId="0" fillId="0" borderId="0" xfId="0" applyNumberFormat="1" applyFont="1" applyFill="1" applyBorder="1"/>
    <xf numFmtId="0" fontId="0" fillId="0" borderId="0" xfId="0" applyFont="1" applyBorder="1"/>
    <xf numFmtId="165" fontId="0" fillId="0" borderId="6" xfId="0" applyNumberFormat="1" applyFont="1" applyBorder="1"/>
    <xf numFmtId="0" fontId="0" fillId="0" borderId="0" xfId="0" applyFont="1" applyFill="1" applyBorder="1"/>
    <xf numFmtId="165" fontId="0" fillId="0" borderId="0" xfId="0" applyNumberFormat="1" applyFont="1" applyBorder="1"/>
    <xf numFmtId="0" fontId="0" fillId="0" borderId="0" xfId="0" applyFont="1" applyBorder="1"/>
    <xf numFmtId="165" fontId="0" fillId="0" borderId="6" xfId="0" applyNumberFormat="1" applyFont="1" applyBorder="1"/>
    <xf numFmtId="0" fontId="0" fillId="0" borderId="0" xfId="0" applyFont="1" applyFill="1" applyBorder="1"/>
    <xf numFmtId="165" fontId="0" fillId="0" borderId="0" xfId="0" applyNumberFormat="1" applyFont="1" applyBorder="1"/>
    <xf numFmtId="165" fontId="0" fillId="0" borderId="0" xfId="0" applyNumberFormat="1" applyFont="1" applyFill="1" applyBorder="1"/>
    <xf numFmtId="0" fontId="0" fillId="0" borderId="0" xfId="0" applyFont="1" applyBorder="1"/>
    <xf numFmtId="0" fontId="0" fillId="0" borderId="6" xfId="0" applyFont="1" applyBorder="1"/>
    <xf numFmtId="0" fontId="0" fillId="0" borderId="0" xfId="0" applyFont="1" applyFill="1" applyBorder="1"/>
    <xf numFmtId="2" fontId="0" fillId="0" borderId="0" xfId="0" applyNumberFormat="1" applyFont="1" applyBorder="1"/>
    <xf numFmtId="0" fontId="0" fillId="0" borderId="0" xfId="0" applyFont="1" applyBorder="1"/>
    <xf numFmtId="0" fontId="0" fillId="0" borderId="6" xfId="0" applyFont="1" applyBorder="1"/>
    <xf numFmtId="165" fontId="0" fillId="0" borderId="0" xfId="0" applyNumberFormat="1" applyFont="1" applyBorder="1"/>
    <xf numFmtId="0" fontId="0" fillId="0" borderId="0" xfId="0" applyFont="1" applyFill="1" applyBorder="1"/>
    <xf numFmtId="0" fontId="0" fillId="0" borderId="0" xfId="0"/>
    <xf numFmtId="0" fontId="0" fillId="0" borderId="10" xfId="0" applyFont="1" applyBorder="1"/>
    <xf numFmtId="0" fontId="0" fillId="0" borderId="9" xfId="0" applyFont="1" applyBorder="1"/>
    <xf numFmtId="0" fontId="0" fillId="0" borderId="0" xfId="0" applyFont="1" applyBorder="1"/>
    <xf numFmtId="0" fontId="0" fillId="0" borderId="10" xfId="0" applyFont="1" applyBorder="1"/>
    <xf numFmtId="0" fontId="0" fillId="0" borderId="10" xfId="0" applyFont="1" applyBorder="1"/>
    <xf numFmtId="0" fontId="0" fillId="0" borderId="0" xfId="0" quotePrefix="1" applyAlignment="1">
      <alignment horizontal="right"/>
    </xf>
    <xf numFmtId="0" fontId="0" fillId="0" borderId="0" xfId="0" applyFont="1" applyBorder="1"/>
    <xf numFmtId="165" fontId="0" fillId="0" borderId="6" xfId="0" applyNumberFormat="1" applyFont="1" applyBorder="1"/>
    <xf numFmtId="165" fontId="0" fillId="0" borderId="0" xfId="0" applyNumberFormat="1" applyFont="1" applyBorder="1"/>
    <xf numFmtId="0" fontId="0" fillId="0" borderId="0" xfId="0" applyFont="1" applyBorder="1"/>
    <xf numFmtId="0" fontId="0" fillId="0" borderId="10" xfId="0" applyFont="1" applyBorder="1"/>
    <xf numFmtId="165" fontId="0" fillId="0" borderId="6" xfId="0" applyNumberFormat="1" applyFont="1" applyBorder="1"/>
    <xf numFmtId="165" fontId="0" fillId="0" borderId="0" xfId="0" applyNumberFormat="1" applyFont="1" applyBorder="1"/>
    <xf numFmtId="0" fontId="0" fillId="0" borderId="0" xfId="0" applyFont="1" applyBorder="1"/>
    <xf numFmtId="165" fontId="0" fillId="0" borderId="0" xfId="0" applyNumberFormat="1" applyFont="1" applyBorder="1"/>
    <xf numFmtId="0" fontId="0" fillId="0" borderId="10" xfId="0" applyFont="1" applyBorder="1"/>
    <xf numFmtId="0" fontId="0" fillId="0" borderId="0" xfId="0" applyFont="1" applyBorder="1"/>
    <xf numFmtId="0" fontId="0" fillId="0" borderId="0" xfId="0" applyFont="1" applyBorder="1"/>
    <xf numFmtId="0" fontId="0" fillId="0" borderId="6" xfId="0" applyFont="1" applyBorder="1"/>
    <xf numFmtId="0" fontId="0" fillId="0" borderId="0" xfId="0" applyFont="1" applyFill="1" applyBorder="1"/>
    <xf numFmtId="0" fontId="0" fillId="0" borderId="8" xfId="0" applyFont="1" applyBorder="1"/>
    <xf numFmtId="0" fontId="0" fillId="0" borderId="7" xfId="0" applyFont="1" applyBorder="1"/>
    <xf numFmtId="0" fontId="0" fillId="0" borderId="10" xfId="0" applyFont="1" applyBorder="1"/>
    <xf numFmtId="0" fontId="0" fillId="0" borderId="9" xfId="0" applyFont="1" applyBorder="1"/>
    <xf numFmtId="0" fontId="0" fillId="0" borderId="10" xfId="0" applyFont="1" applyBorder="1"/>
    <xf numFmtId="0" fontId="0" fillId="0" borderId="9" xfId="0" applyFont="1" applyBorder="1"/>
    <xf numFmtId="0" fontId="0" fillId="0" borderId="10" xfId="0" applyFont="1" applyBorder="1"/>
    <xf numFmtId="0" fontId="0" fillId="0" borderId="0" xfId="0" applyFont="1" applyBorder="1"/>
    <xf numFmtId="0" fontId="0" fillId="0" borderId="0" xfId="0" applyFont="1" applyFill="1" applyBorder="1"/>
    <xf numFmtId="0" fontId="0" fillId="0" borderId="10" xfId="0" applyFont="1" applyBorder="1"/>
    <xf numFmtId="0" fontId="0" fillId="0" borderId="9" xfId="0" applyFont="1" applyBorder="1"/>
    <xf numFmtId="0" fontId="0" fillId="0" borderId="8" xfId="0" quotePrefix="1" applyBorder="1" applyAlignment="1">
      <alignment horizontal="right"/>
    </xf>
    <xf numFmtId="0" fontId="0" fillId="0" borderId="0" xfId="0" applyFont="1" applyBorder="1"/>
    <xf numFmtId="0" fontId="0" fillId="0" borderId="6" xfId="0" applyFont="1" applyBorder="1"/>
    <xf numFmtId="0" fontId="0" fillId="0" borderId="10" xfId="0" applyFont="1" applyBorder="1"/>
    <xf numFmtId="0" fontId="0" fillId="0" borderId="9" xfId="0" applyFont="1" applyBorder="1"/>
    <xf numFmtId="165" fontId="1" fillId="0" borderId="10" xfId="0" applyNumberFormat="1" applyFont="1" applyBorder="1" applyAlignment="1">
      <alignment horizontal="center"/>
    </xf>
    <xf numFmtId="0" fontId="0" fillId="2" borderId="0" xfId="0" applyFill="1"/>
    <xf numFmtId="0" fontId="2" fillId="2" borderId="0" xfId="0" applyFont="1" applyFill="1" applyAlignment="1">
      <alignment horizontal="left"/>
    </xf>
    <xf numFmtId="0" fontId="1" fillId="0" borderId="8"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0" xfId="0" applyFont="1" applyBorder="1" applyAlignment="1">
      <alignment horizontal="center"/>
    </xf>
    <xf numFmtId="0" fontId="0" fillId="0" borderId="0" xfId="0" applyFont="1" applyAlignment="1">
      <alignment horizontal="left" vertical="center" wrapText="1"/>
    </xf>
    <xf numFmtId="0" fontId="18" fillId="0" borderId="0" xfId="0" applyFont="1" applyAlignment="1">
      <alignment horizontal="left" vertical="center" wrapText="1"/>
    </xf>
    <xf numFmtId="0" fontId="0" fillId="0" borderId="10" xfId="0" applyFont="1" applyBorder="1"/>
    <xf numFmtId="0" fontId="0" fillId="0" borderId="10" xfId="0" applyFont="1" applyFill="1" applyBorder="1"/>
    <xf numFmtId="0" fontId="0" fillId="0" borderId="9" xfId="0" applyFont="1" applyBorder="1"/>
    <xf numFmtId="165" fontId="0" fillId="0" borderId="26" xfId="0" applyNumberFormat="1" applyFont="1" applyBorder="1"/>
    <xf numFmtId="0" fontId="0" fillId="0" borderId="0" xfId="0" applyFont="1" applyBorder="1"/>
    <xf numFmtId="0" fontId="0" fillId="0" borderId="6" xfId="0" applyFont="1" applyBorder="1"/>
    <xf numFmtId="0" fontId="0" fillId="0" borderId="0" xfId="0" applyFont="1" applyFill="1" applyBorder="1"/>
  </cellXfs>
  <cellStyles count="14">
    <cellStyle name="=C:\WINNT35\SYSTEM32\COMMAND.COM" xfId="13" xr:uid="{D3A84583-7779-4BE5-8D84-A24CBAB7A5AC}"/>
    <cellStyle name="Comma 2" xfId="7" xr:uid="{00000000-0005-0000-0000-000000000000}"/>
    <cellStyle name="Comma 3" xfId="6" xr:uid="{00000000-0005-0000-0000-000001000000}"/>
    <cellStyle name="Hyperlink 2" xfId="5" xr:uid="{00000000-0005-0000-0000-000002000000}"/>
    <cellStyle name="Normal" xfId="0" builtinId="0"/>
    <cellStyle name="Normal 2" xfId="1" xr:uid="{00000000-0005-0000-0000-000004000000}"/>
    <cellStyle name="Normal 2 2" xfId="8" xr:uid="{00000000-0005-0000-0000-000005000000}"/>
    <cellStyle name="Normal 2 3" xfId="10" xr:uid="{A62F9B26-B183-4277-82BE-4D2285C3982F}"/>
    <cellStyle name="Normal 3" xfId="2" xr:uid="{00000000-0005-0000-0000-000006000000}"/>
    <cellStyle name="Normal 3 2" xfId="9" xr:uid="{D14C9FCC-0082-455E-81DE-60B0A308A4F5}"/>
    <cellStyle name="Normal 4" xfId="3" xr:uid="{00000000-0005-0000-0000-000007000000}"/>
    <cellStyle name="Normal 5" xfId="4" xr:uid="{00000000-0005-0000-0000-000008000000}"/>
    <cellStyle name="Percent" xfId="11" builtinId="5"/>
    <cellStyle name="Percent 2" xfId="12" xr:uid="{C3382032-645A-44A7-9841-BD9D589D2F55}"/>
  </cellStyles>
  <dxfs count="0"/>
  <tableStyles count="1" defaultTableStyle="TableStyleMedium2" defaultPivotStyle="PivotStyleLight16">
    <tableStyle name="Invisible" pivot="0" table="0" count="0" xr9:uid="{E8D93206-107F-4E3D-ABD5-5A0BF9CAC26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C38"/>
  <sheetViews>
    <sheetView view="pageBreakPreview" zoomScale="80" zoomScaleNormal="100" zoomScaleSheetLayoutView="80" workbookViewId="0">
      <pane xSplit="1" ySplit="6" topLeftCell="B7" activePane="bottomRight" state="frozen"/>
      <selection pane="topRight" activeCell="B1" sqref="B1"/>
      <selection pane="bottomLeft" activeCell="A7" sqref="A7"/>
      <selection pane="bottomRight" activeCell="AC39" sqref="AC39"/>
    </sheetView>
  </sheetViews>
  <sheetFormatPr defaultRowHeight="15" outlineLevelCol="1" x14ac:dyDescent="0.25"/>
  <cols>
    <col min="1" max="1" width="48.7109375" customWidth="1"/>
    <col min="3" max="5" width="9.140625" style="139"/>
    <col min="9" max="11" width="9.140625" style="152"/>
    <col min="12" max="14" width="0" style="241" hidden="1" customWidth="1" outlineLevel="1"/>
    <col min="15" max="15" width="3.28515625" customWidth="1" collapsed="1"/>
    <col min="17" max="19" width="9.5703125" style="139" customWidth="1"/>
    <col min="20" max="22" width="9.5703125" bestFit="1" customWidth="1"/>
    <col min="26" max="28" width="0" hidden="1" customWidth="1" outlineLevel="1"/>
    <col min="29" max="29" width="9.140625" collapsed="1"/>
  </cols>
  <sheetData>
    <row r="2" spans="1:28" x14ac:dyDescent="0.25">
      <c r="V2" s="2"/>
    </row>
    <row r="3" spans="1:28" x14ac:dyDescent="0.25">
      <c r="A3" s="1" t="s">
        <v>0</v>
      </c>
      <c r="B3" s="2"/>
      <c r="C3" s="138"/>
      <c r="D3" s="138"/>
      <c r="E3" s="138"/>
      <c r="F3" s="2"/>
      <c r="G3" s="2"/>
      <c r="H3" s="2"/>
      <c r="I3" s="138"/>
      <c r="J3" s="138"/>
      <c r="K3" s="138"/>
      <c r="L3" s="138"/>
      <c r="M3" s="138"/>
      <c r="N3" s="138"/>
      <c r="O3" s="2"/>
      <c r="P3" s="2"/>
      <c r="Q3" s="138"/>
      <c r="R3" s="138"/>
      <c r="S3" s="138"/>
      <c r="T3" s="2"/>
      <c r="U3" s="2"/>
      <c r="V3" s="2"/>
    </row>
    <row r="4" spans="1:28" x14ac:dyDescent="0.25">
      <c r="A4" s="3"/>
      <c r="B4" s="349" t="s">
        <v>1</v>
      </c>
      <c r="C4" s="350"/>
      <c r="D4" s="350"/>
      <c r="E4" s="350"/>
      <c r="F4" s="350"/>
      <c r="G4" s="350"/>
      <c r="H4" s="350"/>
      <c r="I4" s="350"/>
      <c r="J4" s="350"/>
      <c r="K4" s="350"/>
      <c r="L4" s="247"/>
      <c r="M4" s="247"/>
      <c r="N4" s="247"/>
      <c r="O4" s="131"/>
      <c r="P4" s="349" t="s">
        <v>2</v>
      </c>
      <c r="Q4" s="350"/>
      <c r="R4" s="350"/>
      <c r="S4" s="350"/>
      <c r="T4" s="350"/>
      <c r="U4" s="350"/>
      <c r="V4" s="350"/>
      <c r="W4" s="350"/>
      <c r="X4" s="350"/>
      <c r="Y4" s="350"/>
      <c r="Z4" s="350"/>
      <c r="AA4" s="350"/>
      <c r="AB4" s="350"/>
    </row>
    <row r="5" spans="1:28" x14ac:dyDescent="0.25">
      <c r="A5" s="4"/>
      <c r="B5" s="12">
        <v>2023</v>
      </c>
      <c r="C5" s="351">
        <v>2024</v>
      </c>
      <c r="D5" s="351"/>
      <c r="E5" s="348"/>
      <c r="F5" s="351">
        <v>2025</v>
      </c>
      <c r="G5" s="351"/>
      <c r="H5" s="348"/>
      <c r="I5" s="351">
        <v>2026</v>
      </c>
      <c r="J5" s="351"/>
      <c r="K5" s="348"/>
      <c r="L5" s="351">
        <v>2027</v>
      </c>
      <c r="M5" s="351"/>
      <c r="N5" s="348"/>
      <c r="O5" s="132"/>
      <c r="P5" s="12">
        <f>B5</f>
        <v>2023</v>
      </c>
      <c r="Q5" s="348">
        <f>C5</f>
        <v>2024</v>
      </c>
      <c r="R5" s="348"/>
      <c r="S5" s="348"/>
      <c r="T5" s="348">
        <f>F5</f>
        <v>2025</v>
      </c>
      <c r="U5" s="348"/>
      <c r="V5" s="348"/>
      <c r="W5" s="348">
        <f>I5</f>
        <v>2026</v>
      </c>
      <c r="X5" s="348"/>
      <c r="Y5" s="348"/>
      <c r="Z5" s="348">
        <f>L5</f>
        <v>2027</v>
      </c>
      <c r="AA5" s="348"/>
      <c r="AB5" s="348"/>
    </row>
    <row r="6" spans="1:28" x14ac:dyDescent="0.25">
      <c r="A6" s="4"/>
      <c r="B6" s="15"/>
      <c r="C6" s="16" t="s">
        <v>25</v>
      </c>
      <c r="D6" s="5" t="s">
        <v>26</v>
      </c>
      <c r="E6" s="6" t="s">
        <v>27</v>
      </c>
      <c r="F6" s="16" t="s">
        <v>25</v>
      </c>
      <c r="G6" s="5" t="s">
        <v>26</v>
      </c>
      <c r="H6" s="6" t="s">
        <v>27</v>
      </c>
      <c r="I6" s="16" t="s">
        <v>25</v>
      </c>
      <c r="J6" s="5" t="s">
        <v>26</v>
      </c>
      <c r="K6" s="6" t="s">
        <v>27</v>
      </c>
      <c r="L6" s="16" t="s">
        <v>25</v>
      </c>
      <c r="M6" s="5" t="s">
        <v>26</v>
      </c>
      <c r="N6" s="6" t="s">
        <v>27</v>
      </c>
      <c r="O6" s="133"/>
      <c r="P6" s="15"/>
      <c r="Q6" s="16" t="s">
        <v>25</v>
      </c>
      <c r="R6" s="5" t="s">
        <v>26</v>
      </c>
      <c r="S6" s="6" t="s">
        <v>27</v>
      </c>
      <c r="T6" s="16" t="s">
        <v>25</v>
      </c>
      <c r="U6" s="5" t="s">
        <v>26</v>
      </c>
      <c r="V6" s="6" t="s">
        <v>27</v>
      </c>
      <c r="W6" s="16" t="s">
        <v>25</v>
      </c>
      <c r="X6" s="5" t="s">
        <v>26</v>
      </c>
      <c r="Y6" s="6" t="s">
        <v>27</v>
      </c>
      <c r="Z6" s="16" t="s">
        <v>25</v>
      </c>
      <c r="AA6" s="5" t="s">
        <v>26</v>
      </c>
      <c r="AB6" s="6" t="s">
        <v>27</v>
      </c>
    </row>
    <row r="7" spans="1:28" x14ac:dyDescent="0.25">
      <c r="A7" s="4"/>
      <c r="B7" s="13"/>
      <c r="C7" s="14"/>
      <c r="D7" s="146"/>
      <c r="E7" s="145"/>
      <c r="F7" s="14"/>
      <c r="G7" s="7"/>
      <c r="H7" s="8"/>
      <c r="I7" s="163"/>
      <c r="J7" s="159"/>
      <c r="K7" s="248"/>
      <c r="L7" s="73"/>
      <c r="M7" s="243"/>
      <c r="N7" s="243"/>
      <c r="O7" s="134"/>
      <c r="P7" s="13"/>
      <c r="Q7" s="14"/>
      <c r="R7" s="146"/>
      <c r="S7" s="145"/>
      <c r="T7" s="14"/>
      <c r="U7" s="7"/>
      <c r="V7" s="8"/>
      <c r="W7" s="164"/>
      <c r="Z7" s="164"/>
      <c r="AA7" s="241"/>
      <c r="AB7" s="241"/>
    </row>
    <row r="8" spans="1:28" x14ac:dyDescent="0.25">
      <c r="A8" s="9" t="s">
        <v>3</v>
      </c>
      <c r="B8" s="13"/>
      <c r="C8" s="14"/>
      <c r="D8" s="146"/>
      <c r="E8" s="145"/>
      <c r="F8" s="14"/>
      <c r="G8" s="7"/>
      <c r="H8" s="8"/>
      <c r="I8" s="14"/>
      <c r="J8" s="159"/>
      <c r="K8" s="240"/>
      <c r="L8" s="73"/>
      <c r="M8" s="243"/>
      <c r="N8" s="243"/>
      <c r="O8" s="134"/>
      <c r="P8" s="13"/>
      <c r="Q8" s="14"/>
      <c r="R8" s="146"/>
      <c r="S8" s="145"/>
      <c r="T8" s="14"/>
      <c r="U8" s="7"/>
      <c r="V8" s="8"/>
      <c r="W8" s="165"/>
      <c r="Z8" s="165"/>
      <c r="AA8" s="241"/>
      <c r="AB8" s="241"/>
    </row>
    <row r="9" spans="1:28" x14ac:dyDescent="0.25">
      <c r="A9" s="4" t="s">
        <v>4</v>
      </c>
      <c r="B9" s="127">
        <v>0.4</v>
      </c>
      <c r="C9" s="73">
        <f>'Euro area'!B7</f>
        <v>0.55143610713659541</v>
      </c>
      <c r="D9" s="148">
        <f>'Euro area'!C7</f>
        <v>0.2189158615369502</v>
      </c>
      <c r="E9" s="143">
        <f>'Euro area'!D7</f>
        <v>0.9032070291589811</v>
      </c>
      <c r="F9" s="73">
        <f>'Euro area'!B44</f>
        <v>1.3069430877373951</v>
      </c>
      <c r="G9" s="71">
        <f>'Euro area'!C44</f>
        <v>1</v>
      </c>
      <c r="H9" s="72">
        <f>'Euro area'!D44</f>
        <v>1.54747190597</v>
      </c>
      <c r="I9" s="73">
        <f>'Euro area'!B76</f>
        <v>1.3653572619655474</v>
      </c>
      <c r="J9" s="156">
        <f>'Euro area'!C76</f>
        <v>1.2</v>
      </c>
      <c r="K9" s="242">
        <f>'Euro area'!D76</f>
        <v>1.6406121859821901</v>
      </c>
      <c r="L9" s="73"/>
      <c r="M9" s="244"/>
      <c r="N9" s="242"/>
      <c r="O9" s="134"/>
      <c r="P9" s="90">
        <v>1.4607398996877796</v>
      </c>
      <c r="Q9" s="73">
        <f>Belgium!$B7</f>
        <v>1.1887213160006387</v>
      </c>
      <c r="R9" s="148">
        <f>Belgium!$C7</f>
        <v>0.92356956313399996</v>
      </c>
      <c r="S9" s="143">
        <f>Belgium!$D7</f>
        <v>1.4</v>
      </c>
      <c r="T9" s="73">
        <f>Belgium!$B44</f>
        <v>1.3195668151044004</v>
      </c>
      <c r="U9" s="71">
        <f>Belgium!$C44</f>
        <v>1.1000000000000001</v>
      </c>
      <c r="V9" s="72">
        <f>Belgium!$D44</f>
        <v>1.72355222247</v>
      </c>
      <c r="W9" s="73">
        <f>Belgium!B76</f>
        <v>1.5005902730789458</v>
      </c>
      <c r="X9" s="156">
        <f>Belgium!C76</f>
        <v>1.3036409638262247</v>
      </c>
      <c r="Y9" s="157">
        <f>Belgium!D76</f>
        <v>1.7981298554106129</v>
      </c>
      <c r="Z9" s="73"/>
      <c r="AA9" s="244"/>
      <c r="AB9" s="242"/>
    </row>
    <row r="10" spans="1:28" x14ac:dyDescent="0.25">
      <c r="A10" s="4" t="s">
        <v>5</v>
      </c>
      <c r="B10" s="127">
        <v>0.5</v>
      </c>
      <c r="C10" s="73">
        <f>'Euro area'!B8</f>
        <v>0.96121133479503607</v>
      </c>
      <c r="D10" s="148">
        <f>'Euro area'!C8</f>
        <v>0.6</v>
      </c>
      <c r="E10" s="143">
        <f>'Euro area'!D8</f>
        <v>1.2</v>
      </c>
      <c r="F10" s="73">
        <f>'Euro area'!B45</f>
        <v>1.3437529459712987</v>
      </c>
      <c r="G10" s="71">
        <f>'Euro area'!C45</f>
        <v>1.1000000000000001</v>
      </c>
      <c r="H10" s="72">
        <f>'Euro area'!D45</f>
        <v>1.5973425520549001</v>
      </c>
      <c r="I10" s="73">
        <f>'Euro area'!B77</f>
        <v>1.2318955070222242</v>
      </c>
      <c r="J10" s="156">
        <f>'Euro area'!C77</f>
        <v>0.86530316716900002</v>
      </c>
      <c r="K10" s="242">
        <f>'Euro area'!D77</f>
        <v>1.46910422893951</v>
      </c>
      <c r="L10" s="73"/>
      <c r="M10" s="244"/>
      <c r="N10" s="242"/>
      <c r="O10" s="134"/>
      <c r="P10" s="90">
        <v>1.4477995514504682</v>
      </c>
      <c r="Q10" s="73">
        <f>Belgium!$B8</f>
        <v>1.5619291830584445</v>
      </c>
      <c r="R10" s="148">
        <f>Belgium!$C8</f>
        <v>1.2</v>
      </c>
      <c r="S10" s="143">
        <f>Belgium!$D8</f>
        <v>2</v>
      </c>
      <c r="T10" s="73">
        <f>Belgium!$B45</f>
        <v>1.5056621024850532</v>
      </c>
      <c r="U10" s="148">
        <f>Belgium!$C45</f>
        <v>1.2</v>
      </c>
      <c r="V10" s="143">
        <f>Belgium!$D45</f>
        <v>1.8</v>
      </c>
      <c r="W10" s="73">
        <f>Belgium!B77</f>
        <v>1.5089894331169649</v>
      </c>
      <c r="X10" s="156">
        <f>Belgium!C77</f>
        <v>1.2</v>
      </c>
      <c r="Y10" s="157">
        <f>Belgium!D77</f>
        <v>1.7</v>
      </c>
      <c r="Z10" s="73"/>
      <c r="AA10" s="244"/>
      <c r="AB10" s="242"/>
    </row>
    <row r="11" spans="1:28" x14ac:dyDescent="0.25">
      <c r="A11" s="4" t="s">
        <v>6</v>
      </c>
      <c r="B11" s="127">
        <v>0.7</v>
      </c>
      <c r="C11" s="73">
        <f>'Euro area'!B9</f>
        <v>1.2889669008078193</v>
      </c>
      <c r="D11" s="148">
        <f>'Euro area'!C9</f>
        <v>0.9</v>
      </c>
      <c r="E11" s="143">
        <f>'Euro area'!D9</f>
        <v>1.8409175155001511</v>
      </c>
      <c r="F11" s="73">
        <f>'Euro area'!B46</f>
        <v>0.90704014404423994</v>
      </c>
      <c r="G11" s="71">
        <f>'Euro area'!C46</f>
        <v>-0.1</v>
      </c>
      <c r="H11" s="72">
        <f>'Euro area'!D46</f>
        <v>1.37100599948157</v>
      </c>
      <c r="I11" s="73">
        <f>'Euro area'!B78</f>
        <v>0.93764312343001843</v>
      </c>
      <c r="J11" s="156">
        <f>'Euro area'!C78</f>
        <v>0.79989551621900001</v>
      </c>
      <c r="K11" s="242">
        <f>'Euro area'!D78</f>
        <v>1.1674653257068599</v>
      </c>
      <c r="L11" s="73"/>
      <c r="M11" s="244"/>
      <c r="N11" s="242"/>
      <c r="O11" s="134"/>
      <c r="P11" s="90">
        <v>0.38865626860116187</v>
      </c>
      <c r="Q11" s="73">
        <f>Belgium!$B9</f>
        <v>1.9557402449783514</v>
      </c>
      <c r="R11" s="148">
        <f>Belgium!$C9</f>
        <v>0.74592195982681186</v>
      </c>
      <c r="S11" s="143">
        <f>Belgium!$D9</f>
        <v>2.5</v>
      </c>
      <c r="T11" s="73">
        <f>Belgium!$B46</f>
        <v>0.93804669817723696</v>
      </c>
      <c r="U11" s="148">
        <f>Belgium!$C46</f>
        <v>-0.2</v>
      </c>
      <c r="V11" s="143">
        <f>Belgium!$D46</f>
        <v>1.6</v>
      </c>
      <c r="W11" s="73">
        <f>Belgium!B78</f>
        <v>1.2281591202610105</v>
      </c>
      <c r="X11" s="156">
        <f>Belgium!C78</f>
        <v>1</v>
      </c>
      <c r="Y11" s="157">
        <f>Belgium!D78</f>
        <v>1.6</v>
      </c>
      <c r="Z11" s="73"/>
      <c r="AA11" s="244"/>
      <c r="AB11" s="242"/>
    </row>
    <row r="12" spans="1:28" x14ac:dyDescent="0.25">
      <c r="A12" s="4" t="s">
        <v>7</v>
      </c>
      <c r="B12" s="127">
        <v>1.1000000000000001</v>
      </c>
      <c r="C12" s="73">
        <f>'Euro area'!B10</f>
        <v>0.15992873058402221</v>
      </c>
      <c r="D12" s="148">
        <f>'Euro area'!C10</f>
        <v>-1.6</v>
      </c>
      <c r="E12" s="143">
        <f>'Euro area'!D10</f>
        <v>1.4555789340216618</v>
      </c>
      <c r="F12" s="73">
        <f>'Euro area'!B47</f>
        <v>1.6276370530661421</v>
      </c>
      <c r="G12" s="71">
        <f>'Euro area'!C47</f>
        <v>0.6</v>
      </c>
      <c r="H12" s="72">
        <f>'Euro area'!D47</f>
        <v>4.1187348677099997</v>
      </c>
      <c r="I12" s="73">
        <f>'Euro area'!B79</f>
        <v>2.3008060577436904</v>
      </c>
      <c r="J12" s="156">
        <f>'Euro area'!C79</f>
        <v>1.9855985255699999</v>
      </c>
      <c r="K12" s="242">
        <f>'Euro area'!D79</f>
        <v>2.9219003140257716</v>
      </c>
      <c r="L12" s="73"/>
      <c r="M12" s="244"/>
      <c r="N12" s="242"/>
      <c r="O12" s="134"/>
      <c r="P12" s="90">
        <v>3.3210060967985955</v>
      </c>
      <c r="Q12" s="73">
        <f>Belgium!$B10</f>
        <v>-1.1969833137636527</v>
      </c>
      <c r="R12" s="148">
        <f>Belgium!$C10</f>
        <v>-3.6</v>
      </c>
      <c r="S12" s="143">
        <f>Belgium!$D10</f>
        <v>3.8</v>
      </c>
      <c r="T12" s="73">
        <f>Belgium!$B47</f>
        <v>2.4104077829952644</v>
      </c>
      <c r="U12" s="148">
        <f>Belgium!$C47</f>
        <v>1.2</v>
      </c>
      <c r="V12" s="143">
        <f>Belgium!$D47</f>
        <v>5</v>
      </c>
      <c r="W12" s="73">
        <f>Belgium!B79</f>
        <v>2.0160174623085378</v>
      </c>
      <c r="X12" s="156">
        <f>Belgium!C79</f>
        <v>1.4</v>
      </c>
      <c r="Y12" s="157">
        <f>Belgium!D79</f>
        <v>2.7</v>
      </c>
      <c r="Z12" s="73"/>
      <c r="AA12" s="244"/>
      <c r="AB12" s="242"/>
    </row>
    <row r="13" spans="1:28" x14ac:dyDescent="0.25">
      <c r="A13" s="4" t="s">
        <v>8</v>
      </c>
      <c r="B13" s="127">
        <v>0</v>
      </c>
      <c r="C13" s="73">
        <f>'Euro area'!B11</f>
        <v>6.2644122393691299</v>
      </c>
      <c r="D13" s="148">
        <f>'Euro area'!C11</f>
        <v>6.2644122393691299</v>
      </c>
      <c r="E13" s="143">
        <f>'Euro area'!D11</f>
        <v>6.2644122393691299</v>
      </c>
      <c r="F13" s="73">
        <f>'Euro area'!B48</f>
        <v>4.4287087944478598</v>
      </c>
      <c r="G13" s="129">
        <f>'Euro area'!C48</f>
        <v>4.4287087944478598</v>
      </c>
      <c r="H13" s="130">
        <f>'Euro area'!D48</f>
        <v>4.4287087944478598</v>
      </c>
      <c r="I13" s="73">
        <f>'Euro area'!B80</f>
        <v>0.58528337130525598</v>
      </c>
      <c r="J13" s="156">
        <f>'Euro area'!C80</f>
        <v>0.58528337130525598</v>
      </c>
      <c r="K13" s="242">
        <f>'Euro area'!D80</f>
        <v>0.58528337130525598</v>
      </c>
      <c r="L13" s="73"/>
      <c r="M13" s="244"/>
      <c r="N13" s="242"/>
      <c r="O13" s="134"/>
      <c r="P13" s="90">
        <v>2.4471378564211221</v>
      </c>
      <c r="Q13" s="73">
        <f>Belgium!$B11</f>
        <v>3.5473179383864264</v>
      </c>
      <c r="R13" s="148">
        <f>Belgium!$C11</f>
        <v>0.88170995455210122</v>
      </c>
      <c r="S13" s="143">
        <f>Belgium!$D11</f>
        <v>10.55487973738003</v>
      </c>
      <c r="T13" s="73">
        <f>Belgium!$B48</f>
        <v>0.48290522928813007</v>
      </c>
      <c r="U13" s="148">
        <f>Belgium!$C48</f>
        <v>-3.7942730549886949</v>
      </c>
      <c r="V13" s="143">
        <f>Belgium!$D48</f>
        <v>2.6</v>
      </c>
      <c r="W13" s="73">
        <f>Belgium!B80</f>
        <v>1.154208848014137</v>
      </c>
      <c r="X13" s="156">
        <f>Belgium!C80</f>
        <v>-0.81046715730090924</v>
      </c>
      <c r="Y13" s="157">
        <f>Belgium!D80</f>
        <v>2.6730937013433209</v>
      </c>
      <c r="Z13" s="73"/>
      <c r="AA13" s="244"/>
      <c r="AB13" s="242"/>
    </row>
    <row r="14" spans="1:28" x14ac:dyDescent="0.25">
      <c r="A14" s="4" t="s">
        <v>9</v>
      </c>
      <c r="B14" s="127">
        <v>0</v>
      </c>
      <c r="C14" s="73">
        <f>'Euro area'!B12</f>
        <v>-0.97674303378537697</v>
      </c>
      <c r="D14" s="148">
        <f>'Euro area'!C12</f>
        <v>-0.97674303378537697</v>
      </c>
      <c r="E14" s="143">
        <f>'Euro area'!D12</f>
        <v>-0.97674303378537697</v>
      </c>
      <c r="F14" s="73">
        <f>'Euro area'!B49</f>
        <v>1.3917003685201901</v>
      </c>
      <c r="G14" s="71">
        <f>'Euro area'!C49</f>
        <v>1.3917003685201901</v>
      </c>
      <c r="H14" s="72">
        <f>'Euro area'!D49</f>
        <v>1.3917003685201901</v>
      </c>
      <c r="I14" s="73">
        <f>'Euro area'!B81</f>
        <v>2.8332810390313798</v>
      </c>
      <c r="J14" s="156">
        <f>'Euro area'!C81</f>
        <v>2.8332810390313798</v>
      </c>
      <c r="K14" s="242">
        <f>'Euro area'!D81</f>
        <v>2.8332810390313798</v>
      </c>
      <c r="L14" s="73"/>
      <c r="M14" s="244"/>
      <c r="N14" s="242"/>
      <c r="O14" s="134"/>
      <c r="P14" s="90">
        <v>6.3103837303985166</v>
      </c>
      <c r="Q14" s="73">
        <f>Belgium!$B12</f>
        <v>-1.9296212035084253</v>
      </c>
      <c r="R14" s="148">
        <f>Belgium!$C12</f>
        <v>-4.3525930713070426</v>
      </c>
      <c r="S14" s="143">
        <f>Belgium!$D12</f>
        <v>4.304487053764916</v>
      </c>
      <c r="T14" s="73">
        <f>Belgium!$B49</f>
        <v>2.2956371468441903</v>
      </c>
      <c r="U14" s="148">
        <f>Belgium!$C49</f>
        <v>1</v>
      </c>
      <c r="V14" s="143">
        <f>Belgium!$D49</f>
        <v>3.4</v>
      </c>
      <c r="W14" s="73">
        <f>Belgium!B81</f>
        <v>2.1717378849435249</v>
      </c>
      <c r="X14" s="156">
        <f>Belgium!C81</f>
        <v>1.3</v>
      </c>
      <c r="Y14" s="157">
        <f>Belgium!D81</f>
        <v>2.6730937013432987</v>
      </c>
      <c r="Z14" s="73"/>
      <c r="AA14" s="244"/>
      <c r="AB14" s="242"/>
    </row>
    <row r="15" spans="1:28" x14ac:dyDescent="0.25">
      <c r="A15" s="4" t="s">
        <v>10</v>
      </c>
      <c r="B15" s="127">
        <v>0</v>
      </c>
      <c r="C15" s="73">
        <f>'Euro area'!B13</f>
        <v>-2.6055231221160797</v>
      </c>
      <c r="D15" s="148">
        <f>'Euro area'!C13</f>
        <v>-3.31104624423216</v>
      </c>
      <c r="E15" s="143">
        <f>'Euro area'!D13</f>
        <v>-1.9</v>
      </c>
      <c r="F15" s="73">
        <f>'Euro area'!B50</f>
        <v>0.76429321102887104</v>
      </c>
      <c r="G15" s="71">
        <f>'Euro area'!C50</f>
        <v>0.22858642205774199</v>
      </c>
      <c r="H15" s="72">
        <f>'Euro area'!D50</f>
        <v>1.3</v>
      </c>
      <c r="I15" s="73">
        <f>'Euro area'!B82</f>
        <v>1.9940828638841399</v>
      </c>
      <c r="J15" s="156">
        <f>'Euro area'!C82</f>
        <v>1.9940828638841399</v>
      </c>
      <c r="K15" s="242">
        <f>'Euro area'!D82</f>
        <v>1.9940828638841399</v>
      </c>
      <c r="L15" s="73"/>
      <c r="M15" s="244"/>
      <c r="N15" s="242"/>
      <c r="O15" s="134"/>
      <c r="P15" s="90">
        <v>-5.731592275226804</v>
      </c>
      <c r="Q15" s="73">
        <f>Belgium!$B13</f>
        <v>-3.4034887211306653</v>
      </c>
      <c r="R15" s="148">
        <f>Belgium!$C13</f>
        <v>-4.5</v>
      </c>
      <c r="S15" s="143">
        <f>Belgium!$D13</f>
        <v>-2.5675284814927757</v>
      </c>
      <c r="T15" s="73">
        <f>Belgium!$B50</f>
        <v>1.1477959787259133</v>
      </c>
      <c r="U15" s="148">
        <f>Belgium!$C50</f>
        <v>0.43018069220019939</v>
      </c>
      <c r="V15" s="143">
        <f>Belgium!$D50</f>
        <v>1.8</v>
      </c>
      <c r="W15" s="73">
        <f>Belgium!B82</f>
        <v>2.0030656179104889</v>
      </c>
      <c r="X15" s="156">
        <f>Belgium!C82</f>
        <v>1.3709648819328013</v>
      </c>
      <c r="Y15" s="157">
        <f>Belgium!D82</f>
        <v>2.6382319717986658</v>
      </c>
      <c r="Z15" s="73"/>
      <c r="AA15" s="244"/>
      <c r="AB15" s="242"/>
    </row>
    <row r="16" spans="1:28" x14ac:dyDescent="0.25">
      <c r="A16" s="4" t="s">
        <v>11</v>
      </c>
      <c r="B16" s="127">
        <v>-0.5</v>
      </c>
      <c r="C16" s="73">
        <f>'Euro area'!B14</f>
        <v>0.12187668354725369</v>
      </c>
      <c r="D16" s="148">
        <f>'Euro area'!C14</f>
        <v>-0.2</v>
      </c>
      <c r="E16" s="143">
        <f>'Euro area'!D14</f>
        <v>1.6424746769037</v>
      </c>
      <c r="F16" s="73">
        <f>'Euro area'!B51</f>
        <v>0.10826460028994707</v>
      </c>
      <c r="G16" s="71">
        <f>'Euro area'!C51</f>
        <v>-0.2</v>
      </c>
      <c r="H16" s="72">
        <f>'Euro area'!D51</f>
        <v>1.1035038307190701</v>
      </c>
      <c r="I16" s="73">
        <f>'Euro area'!B83</f>
        <v>0.33820195706984557</v>
      </c>
      <c r="J16" s="156">
        <f>'Euro area'!C83</f>
        <v>6.4479295167000003E-3</v>
      </c>
      <c r="K16" s="242">
        <f>'Euro area'!D83</f>
        <v>1.1423083749445999</v>
      </c>
      <c r="L16" s="73"/>
      <c r="M16" s="244"/>
      <c r="N16" s="242"/>
      <c r="O16" s="134"/>
      <c r="P16" s="90">
        <v>0.33263415620138059</v>
      </c>
      <c r="Q16" s="73">
        <f>Belgium!$B14</f>
        <v>1.9529575875769593E-2</v>
      </c>
      <c r="R16" s="148">
        <f>Belgium!$C14</f>
        <v>-0.1</v>
      </c>
      <c r="S16" s="143">
        <f>Belgium!$D14</f>
        <v>0.2</v>
      </c>
      <c r="T16" s="73">
        <f>Belgium!$B51</f>
        <v>5.7037293647645711E-2</v>
      </c>
      <c r="U16" s="148">
        <f>Belgium!$C51</f>
        <v>-0.1</v>
      </c>
      <c r="V16" s="143">
        <f>Belgium!$D51</f>
        <v>0.5</v>
      </c>
      <c r="W16" s="73">
        <f>Belgium!B83</f>
        <v>-0.33303888832910927</v>
      </c>
      <c r="X16" s="156">
        <f>Belgium!C83</f>
        <v>-1</v>
      </c>
      <c r="Y16" s="157">
        <f>Belgium!D83</f>
        <v>8.8333501267210247E-4</v>
      </c>
      <c r="Z16" s="73"/>
      <c r="AA16" s="244"/>
      <c r="AB16" s="242"/>
    </row>
    <row r="17" spans="1:28" x14ac:dyDescent="0.25">
      <c r="A17" s="4" t="s">
        <v>12</v>
      </c>
      <c r="B17" s="127">
        <v>-1.1000000000000001</v>
      </c>
      <c r="C17" s="73">
        <f>'Euro area'!B15</f>
        <v>0.5841552351403323</v>
      </c>
      <c r="D17" s="148">
        <f>'Euro area'!C15</f>
        <v>-0.70709407461944096</v>
      </c>
      <c r="E17" s="143">
        <f>'Euro area'!D15</f>
        <v>2.2000000000000002</v>
      </c>
      <c r="F17" s="73">
        <f>'Euro area'!B52</f>
        <v>2.7463745182565478</v>
      </c>
      <c r="G17" s="71">
        <f>'Euro area'!C52</f>
        <v>1.4619464624825884</v>
      </c>
      <c r="H17" s="72">
        <f>'Euro area'!D52</f>
        <v>3.7</v>
      </c>
      <c r="I17" s="73">
        <f>'Euro area'!B84</f>
        <v>2.7816323058039254</v>
      </c>
      <c r="J17" s="156">
        <f>'Euro area'!C84</f>
        <v>1.9504492472201207</v>
      </c>
      <c r="K17" s="242">
        <f>'Euro area'!D84</f>
        <v>3.20698862307558</v>
      </c>
      <c r="L17" s="73"/>
      <c r="M17" s="244"/>
      <c r="N17" s="242"/>
      <c r="O17" s="134"/>
      <c r="P17" s="90">
        <v>-3.3239308928386557</v>
      </c>
      <c r="Q17" s="73">
        <f>Belgium!$B15</f>
        <v>-0.50742872844710729</v>
      </c>
      <c r="R17" s="148">
        <f>Belgium!$C15</f>
        <v>-1</v>
      </c>
      <c r="S17" s="143">
        <f>Belgium!$D15</f>
        <v>0.3</v>
      </c>
      <c r="T17" s="73">
        <f>Belgium!$B52</f>
        <v>2.0678087620401131</v>
      </c>
      <c r="U17" s="148">
        <f>Belgium!$C52</f>
        <v>1.5</v>
      </c>
      <c r="V17" s="143">
        <f>Belgium!$D52</f>
        <v>2.6</v>
      </c>
      <c r="W17" s="73">
        <f>Belgium!B84</f>
        <v>2.1771803710379785</v>
      </c>
      <c r="X17" s="156">
        <f>Belgium!C84</f>
        <v>1.6</v>
      </c>
      <c r="Y17" s="157">
        <f>Belgium!D84</f>
        <v>2.6510772985144593</v>
      </c>
      <c r="Z17" s="73"/>
      <c r="AA17" s="244"/>
      <c r="AB17" s="242"/>
    </row>
    <row r="18" spans="1:28" x14ac:dyDescent="0.25">
      <c r="A18" s="4" t="s">
        <v>13</v>
      </c>
      <c r="B18" s="127">
        <v>-1.6</v>
      </c>
      <c r="C18" s="73">
        <f>'Euro area'!B16</f>
        <v>0.96712139685951182</v>
      </c>
      <c r="D18" s="148">
        <f>'Euro area'!C16</f>
        <v>0</v>
      </c>
      <c r="E18" s="143">
        <f>'Euro area'!D16</f>
        <v>2.5</v>
      </c>
      <c r="F18" s="73">
        <f>'Euro area'!B53</f>
        <v>2.6978901478627697</v>
      </c>
      <c r="G18" s="71">
        <f>'Euro area'!C53</f>
        <v>1.4717288337504799</v>
      </c>
      <c r="H18" s="72">
        <f>'Euro area'!D53</f>
        <v>4.2846236172600003</v>
      </c>
      <c r="I18" s="73">
        <f>'Euro area'!B85</f>
        <v>2.5797578626383548</v>
      </c>
      <c r="J18" s="156">
        <f>'Euro area'!C85</f>
        <v>1.5191463422510201</v>
      </c>
      <c r="K18" s="242">
        <f>'Euro area'!D85</f>
        <v>3.08453872203</v>
      </c>
      <c r="L18" s="73"/>
      <c r="M18" s="244"/>
      <c r="N18" s="242"/>
      <c r="O18" s="134"/>
      <c r="P18" s="90">
        <v>-2.7629186204170431</v>
      </c>
      <c r="Q18" s="73">
        <f>Belgium!$B16</f>
        <v>-0.91405064350474519</v>
      </c>
      <c r="R18" s="148">
        <f>Belgium!$C16</f>
        <v>-1.5303377134002871</v>
      </c>
      <c r="S18" s="143">
        <f>Belgium!$D16</f>
        <v>0.7319832088670708</v>
      </c>
      <c r="T18" s="73">
        <f>Belgium!$B53</f>
        <v>2.3197409500853898</v>
      </c>
      <c r="U18" s="148">
        <f>Belgium!$C53</f>
        <v>1.6</v>
      </c>
      <c r="V18" s="143">
        <f>Belgium!$D53</f>
        <v>2.8</v>
      </c>
      <c r="W18" s="73">
        <f>Belgium!B85</f>
        <v>2.4197728013857143</v>
      </c>
      <c r="X18" s="156">
        <f>Belgium!C85</f>
        <v>2</v>
      </c>
      <c r="Y18" s="157">
        <f>Belgium!D85</f>
        <v>2.6510772985144815</v>
      </c>
      <c r="Z18" s="73"/>
      <c r="AA18" s="244"/>
      <c r="AB18" s="242"/>
    </row>
    <row r="19" spans="1:28" x14ac:dyDescent="0.25">
      <c r="A19" s="4" t="s">
        <v>14</v>
      </c>
      <c r="B19" s="127">
        <v>0.3</v>
      </c>
      <c r="C19" s="73">
        <f>'Euro area'!B17</f>
        <v>-0.2522388680602855</v>
      </c>
      <c r="D19" s="148">
        <f>'Euro area'!C17</f>
        <v>-0.72127279539682565</v>
      </c>
      <c r="E19" s="143">
        <f>'Euro area'!D17</f>
        <v>0</v>
      </c>
      <c r="F19" s="73">
        <f>'Euro area'!B54</f>
        <v>8.8398660614785567E-3</v>
      </c>
      <c r="G19" s="71">
        <f>'Euro area'!C54</f>
        <v>-0.16544374284300001</v>
      </c>
      <c r="H19" s="72">
        <f>'Euro area'!D54</f>
        <v>0.1</v>
      </c>
      <c r="I19" s="73">
        <f>'Euro area'!B86</f>
        <v>-4.8899467090367209E-2</v>
      </c>
      <c r="J19" s="156">
        <f>'Euro area'!C86</f>
        <v>-0.30010938174046164</v>
      </c>
      <c r="K19" s="242">
        <f>'Euro area'!D86</f>
        <v>0.15161320752599999</v>
      </c>
      <c r="L19" s="73"/>
      <c r="M19" s="244"/>
      <c r="N19" s="242"/>
      <c r="O19" s="134"/>
      <c r="P19" s="90">
        <v>-0.4920527531393617</v>
      </c>
      <c r="Q19" s="73">
        <f>Belgium!$B17</f>
        <v>0.34012833055521285</v>
      </c>
      <c r="R19" s="148">
        <f>Belgium!$C17</f>
        <v>-0.58242324361715292</v>
      </c>
      <c r="S19" s="143">
        <f>Belgium!$D17</f>
        <v>0.66332155750364286</v>
      </c>
      <c r="T19" s="73">
        <f>Belgium!$B54</f>
        <v>-0.1948150268465588</v>
      </c>
      <c r="U19" s="148">
        <f>Belgium!$C54</f>
        <v>-0.4</v>
      </c>
      <c r="V19" s="143">
        <f>Belgium!$D54</f>
        <v>5.0661301801870715E-2</v>
      </c>
      <c r="W19" s="73">
        <f>Belgium!B86</f>
        <v>-0.17801751116706588</v>
      </c>
      <c r="X19" s="156">
        <f>Belgium!C86</f>
        <v>-0.3</v>
      </c>
      <c r="Y19" s="157">
        <f>Belgium!D86</f>
        <v>5.8176833670192878E-2</v>
      </c>
      <c r="Z19" s="73"/>
      <c r="AA19" s="244"/>
      <c r="AB19" s="242"/>
    </row>
    <row r="20" spans="1:28" x14ac:dyDescent="0.25">
      <c r="A20" s="4"/>
      <c r="B20" s="127"/>
      <c r="C20" s="73"/>
      <c r="D20" s="148"/>
      <c r="E20" s="143"/>
      <c r="F20" s="73"/>
      <c r="G20" s="71"/>
      <c r="H20" s="72"/>
      <c r="I20" s="73"/>
      <c r="J20" s="156"/>
      <c r="K20" s="242"/>
      <c r="L20" s="73"/>
      <c r="M20" s="244"/>
      <c r="N20" s="244"/>
      <c r="O20" s="134"/>
      <c r="P20" s="90"/>
      <c r="Q20" s="73"/>
      <c r="R20" s="148"/>
      <c r="S20" s="143"/>
      <c r="T20" s="73"/>
      <c r="U20" s="148"/>
      <c r="V20" s="143"/>
      <c r="W20" s="73"/>
      <c r="X20" s="156"/>
      <c r="Y20" s="157"/>
      <c r="Z20" s="73"/>
      <c r="AA20" s="244"/>
      <c r="AB20" s="242"/>
    </row>
    <row r="21" spans="1:28" x14ac:dyDescent="0.25">
      <c r="A21" s="9" t="s">
        <v>15</v>
      </c>
      <c r="B21" s="127"/>
      <c r="C21" s="73"/>
      <c r="D21" s="148"/>
      <c r="E21" s="143"/>
      <c r="F21" s="73"/>
      <c r="G21" s="71"/>
      <c r="H21" s="72"/>
      <c r="I21" s="73"/>
      <c r="J21" s="156"/>
      <c r="K21" s="242"/>
      <c r="L21" s="73"/>
      <c r="M21" s="244"/>
      <c r="N21" s="244"/>
      <c r="O21" s="134"/>
      <c r="P21" s="90"/>
      <c r="Q21" s="73"/>
      <c r="R21" s="148"/>
      <c r="S21" s="143"/>
      <c r="T21" s="73"/>
      <c r="U21" s="148"/>
      <c r="V21" s="143"/>
      <c r="W21" s="73"/>
      <c r="X21" s="156"/>
      <c r="Y21" s="157"/>
      <c r="Z21" s="73"/>
      <c r="AA21" s="244"/>
      <c r="AB21" s="242"/>
    </row>
    <row r="22" spans="1:28" x14ac:dyDescent="0.25">
      <c r="A22" s="4" t="s">
        <v>16</v>
      </c>
      <c r="B22" s="127">
        <v>1.4</v>
      </c>
      <c r="C22" s="73">
        <f>'Euro area'!B20</f>
        <v>0.53953237523388353</v>
      </c>
      <c r="D22" s="148">
        <f>'Euro area'!C20</f>
        <v>0.45812950093553401</v>
      </c>
      <c r="E22" s="143">
        <f>'Euro area'!D20</f>
        <v>0.7</v>
      </c>
      <c r="F22" s="73">
        <f>'Euro area'!B57</f>
        <v>0.38551502690435924</v>
      </c>
      <c r="G22" s="71">
        <f>'Euro area'!C57</f>
        <v>0.2</v>
      </c>
      <c r="H22" s="72">
        <f>'Euro area'!D57</f>
        <v>0.8</v>
      </c>
      <c r="I22" s="73">
        <f>'Euro area'!B89</f>
        <v>0.29728383025267047</v>
      </c>
      <c r="J22" s="156">
        <f>'Euro area'!C89</f>
        <v>0.2</v>
      </c>
      <c r="K22" s="242">
        <f>'Euro area'!D89</f>
        <v>0.39456766050534098</v>
      </c>
      <c r="L22" s="73"/>
      <c r="M22" s="244"/>
      <c r="N22" s="242"/>
      <c r="O22" s="134"/>
      <c r="P22" s="90">
        <v>0.81618332842394725</v>
      </c>
      <c r="Q22" s="73">
        <f>Belgium!$B20</f>
        <v>0.61793743500428966</v>
      </c>
      <c r="R22" s="148">
        <f>Belgium!$C20</f>
        <v>0.4</v>
      </c>
      <c r="S22" s="143">
        <f>Belgium!$D20</f>
        <v>0.7617340156848007</v>
      </c>
      <c r="T22" s="73">
        <f>Belgium!$B57</f>
        <v>0.70452732279734787</v>
      </c>
      <c r="U22" s="148">
        <f>Belgium!$C57</f>
        <v>0.5</v>
      </c>
      <c r="V22" s="143">
        <f>Belgium!$D57</f>
        <v>1.1654745748605366</v>
      </c>
      <c r="W22" s="73">
        <f>Belgium!B89</f>
        <v>0.88927922377386059</v>
      </c>
      <c r="X22" s="156">
        <f>Belgium!C89</f>
        <v>0.62773527825947806</v>
      </c>
      <c r="Y22" s="157">
        <f>Belgium!D89</f>
        <v>1.3401023930621037</v>
      </c>
      <c r="Z22" s="73"/>
      <c r="AA22" s="244"/>
      <c r="AB22" s="242"/>
    </row>
    <row r="23" spans="1:28" x14ac:dyDescent="0.25">
      <c r="A23" s="4" t="s">
        <v>17</v>
      </c>
      <c r="B23" s="127">
        <v>6.5</v>
      </c>
      <c r="C23" s="73">
        <f>'Euro area'!B21</f>
        <v>6.6277631168639166</v>
      </c>
      <c r="D23" s="148">
        <f>'Euro area'!C21</f>
        <v>6.3654346153910026</v>
      </c>
      <c r="E23" s="143">
        <f>'Euro area'!D21</f>
        <v>6.7</v>
      </c>
      <c r="F23" s="73">
        <f>'Euro area'!B58</f>
        <v>6.6763832350604986</v>
      </c>
      <c r="G23" s="71">
        <f>'Euro area'!C58</f>
        <v>6.2885023221872007</v>
      </c>
      <c r="H23" s="72">
        <f>'Euro area'!D58</f>
        <v>7.1</v>
      </c>
      <c r="I23" s="73">
        <f>'Euro area'!B90</f>
        <v>6.6464281661162197</v>
      </c>
      <c r="J23" s="156">
        <f>'Euro area'!C90</f>
        <v>5.9164497438553294</v>
      </c>
      <c r="K23" s="242">
        <f>'Euro area'!D90</f>
        <v>7.2</v>
      </c>
      <c r="L23" s="73"/>
      <c r="M23" s="244"/>
      <c r="N23" s="242"/>
      <c r="O23" s="134"/>
      <c r="P23" s="90">
        <v>5.627068650040111</v>
      </c>
      <c r="Q23" s="73">
        <f>Belgium!$B21</f>
        <v>5.6373175340937429</v>
      </c>
      <c r="R23" s="148">
        <f>Belgium!$C21</f>
        <v>5.5</v>
      </c>
      <c r="S23" s="143">
        <f>Belgium!$D21</f>
        <v>5.8</v>
      </c>
      <c r="T23" s="73">
        <f>Belgium!$B58</f>
        <v>5.6545832102015074</v>
      </c>
      <c r="U23" s="148">
        <f>Belgium!$C58</f>
        <v>5.5</v>
      </c>
      <c r="V23" s="143">
        <f>Belgium!$D58</f>
        <v>6.1</v>
      </c>
      <c r="W23" s="73">
        <f>Belgium!B90</f>
        <v>5.5563160463490782</v>
      </c>
      <c r="X23" s="156">
        <f>Belgium!C90</f>
        <v>5.5</v>
      </c>
      <c r="Y23" s="157">
        <f>Belgium!D90</f>
        <v>5.6</v>
      </c>
      <c r="Z23" s="73"/>
      <c r="AA23" s="244"/>
      <c r="AB23" s="242"/>
    </row>
    <row r="24" spans="1:28" x14ac:dyDescent="0.25">
      <c r="A24" s="4"/>
      <c r="B24" s="127"/>
      <c r="C24" s="73"/>
      <c r="D24" s="148"/>
      <c r="E24" s="143"/>
      <c r="F24" s="73"/>
      <c r="G24" s="71"/>
      <c r="H24" s="72"/>
      <c r="I24" s="73"/>
      <c r="J24" s="156"/>
      <c r="K24" s="242"/>
      <c r="L24" s="73"/>
      <c r="M24" s="244"/>
      <c r="N24" s="244"/>
      <c r="O24" s="134"/>
      <c r="P24" s="90"/>
      <c r="Q24" s="73"/>
      <c r="R24" s="148"/>
      <c r="S24" s="143"/>
      <c r="T24" s="73"/>
      <c r="U24" s="148"/>
      <c r="V24" s="143"/>
      <c r="W24" s="73"/>
      <c r="X24" s="156"/>
      <c r="Y24" s="157"/>
      <c r="Z24" s="73"/>
      <c r="AA24" s="244"/>
      <c r="AB24" s="242"/>
    </row>
    <row r="25" spans="1:28" x14ac:dyDescent="0.25">
      <c r="A25" s="9" t="s">
        <v>18</v>
      </c>
      <c r="B25" s="127"/>
      <c r="C25" s="73"/>
      <c r="D25" s="148"/>
      <c r="E25" s="143"/>
      <c r="F25" s="73"/>
      <c r="G25" s="71"/>
      <c r="H25" s="72"/>
      <c r="I25" s="73"/>
      <c r="J25" s="156"/>
      <c r="K25" s="242"/>
      <c r="L25" s="73"/>
      <c r="M25" s="244"/>
      <c r="N25" s="244"/>
      <c r="O25" s="134"/>
      <c r="P25" s="90"/>
      <c r="Q25" s="73"/>
      <c r="R25" s="148"/>
      <c r="S25" s="143"/>
      <c r="T25" s="73"/>
      <c r="U25" s="148"/>
      <c r="V25" s="143"/>
      <c r="W25" s="73"/>
      <c r="X25" s="156"/>
      <c r="Y25" s="157"/>
      <c r="Z25" s="73"/>
      <c r="AA25" s="244"/>
      <c r="AB25" s="242"/>
    </row>
    <row r="26" spans="1:28" x14ac:dyDescent="0.25">
      <c r="A26" s="212" t="s">
        <v>43</v>
      </c>
      <c r="B26" s="127">
        <v>5.4</v>
      </c>
      <c r="C26" s="73">
        <f>'Euro area'!B24</f>
        <v>2.4074897253990608</v>
      </c>
      <c r="D26" s="148">
        <f>'Euro area'!C24</f>
        <v>2.1</v>
      </c>
      <c r="E26" s="143">
        <f>'Euro area'!D24</f>
        <v>2.6075557151283295</v>
      </c>
      <c r="F26" s="73">
        <f>'Euro area'!B61</f>
        <v>2.0351221782219544</v>
      </c>
      <c r="G26" s="71">
        <f>'Euro area'!C61</f>
        <v>1.8129767482958581</v>
      </c>
      <c r="H26" s="72">
        <f>'Euro area'!D61</f>
        <v>2.2522303394200001</v>
      </c>
      <c r="I26" s="73">
        <f>'Euro area'!B93</f>
        <v>1.9244371423575999</v>
      </c>
      <c r="J26" s="156">
        <f>'Euro area'!C93</f>
        <v>1.7198868647423593</v>
      </c>
      <c r="K26" s="242">
        <f>'Euro area'!D93</f>
        <v>2.2000000000000002</v>
      </c>
      <c r="L26" s="73"/>
      <c r="M26" s="244"/>
      <c r="N26" s="242"/>
      <c r="O26" s="134"/>
      <c r="P26" s="90">
        <v>2.2817775554218489</v>
      </c>
      <c r="Q26" s="73">
        <f>Belgium!$B24</f>
        <v>3.6758394130120386</v>
      </c>
      <c r="R26" s="148">
        <f>Belgium!$C24</f>
        <v>2.6</v>
      </c>
      <c r="S26" s="143">
        <f>Belgium!$D24</f>
        <v>4.5</v>
      </c>
      <c r="T26" s="73">
        <f>Belgium!$B61</f>
        <v>2.2498465328506949</v>
      </c>
      <c r="U26" s="148">
        <f>Belgium!$C61</f>
        <v>1.7616275816009441</v>
      </c>
      <c r="V26" s="143">
        <f>Belgium!$D61</f>
        <v>2.8</v>
      </c>
      <c r="W26" s="73">
        <f>Belgium!B93</f>
        <v>1.7865206268833804</v>
      </c>
      <c r="X26" s="156">
        <f>Belgium!C93</f>
        <v>1.4271921323236514</v>
      </c>
      <c r="Y26" s="157">
        <f>Belgium!D93</f>
        <v>2</v>
      </c>
      <c r="Z26" s="73"/>
      <c r="AA26" s="244"/>
      <c r="AB26" s="242"/>
    </row>
    <row r="27" spans="1:28" s="190" customFormat="1" x14ac:dyDescent="0.25">
      <c r="A27" s="113" t="s">
        <v>44</v>
      </c>
      <c r="B27" s="127">
        <v>4.9000000000000004</v>
      </c>
      <c r="C27" s="73">
        <f>'Euro area'!B25</f>
        <v>2.5918614312162882</v>
      </c>
      <c r="D27" s="215">
        <f>'Euro area'!C25</f>
        <v>2.4852873249934975</v>
      </c>
      <c r="E27" s="157">
        <f>'Euro area'!D25</f>
        <v>2.7</v>
      </c>
      <c r="F27" s="73">
        <f>'Euro area'!B62</f>
        <v>2.0637418903248324</v>
      </c>
      <c r="G27" s="215">
        <f>'Euro area'!C62</f>
        <v>1.7932396168129803</v>
      </c>
      <c r="H27" s="157">
        <f>'Euro area'!D62</f>
        <v>2.2198850862900001</v>
      </c>
      <c r="I27" s="73">
        <f>'Euro area'!B94</f>
        <v>1.8855033963436851</v>
      </c>
      <c r="J27" s="215">
        <f>'Euro area'!C94</f>
        <v>1.5888011770564203</v>
      </c>
      <c r="K27" s="242">
        <f>'Euro area'!D94</f>
        <v>2.1</v>
      </c>
      <c r="L27" s="73"/>
      <c r="M27" s="244"/>
      <c r="N27" s="242"/>
      <c r="O27" s="134"/>
      <c r="P27" s="90">
        <v>5.9940133412763164</v>
      </c>
      <c r="Q27" s="73">
        <f>Belgium!$B25</f>
        <v>3.2655455675221594</v>
      </c>
      <c r="R27" s="215">
        <f>Belgium!$C25</f>
        <v>2.7114870925970758</v>
      </c>
      <c r="S27" s="157">
        <f>Belgium!$D25</f>
        <v>3.5</v>
      </c>
      <c r="T27" s="73">
        <f>Belgium!$B62</f>
        <v>2.2611303325174505</v>
      </c>
      <c r="U27" s="215">
        <f>Belgium!$C62</f>
        <v>1.7972155455098671</v>
      </c>
      <c r="V27" s="157">
        <f>Belgium!$D62</f>
        <v>2.9</v>
      </c>
      <c r="W27" s="73">
        <f>Belgium!B94</f>
        <v>1.8647983352081612</v>
      </c>
      <c r="X27" s="215">
        <f>Belgium!C94</f>
        <v>1.7295966704163224</v>
      </c>
      <c r="Y27" s="157">
        <f>Belgium!D94</f>
        <v>2</v>
      </c>
      <c r="Z27" s="73"/>
      <c r="AA27" s="244"/>
      <c r="AB27" s="242"/>
    </row>
    <row r="28" spans="1:28" x14ac:dyDescent="0.25">
      <c r="A28" s="4" t="s">
        <v>19</v>
      </c>
      <c r="B28" s="127">
        <v>5.9</v>
      </c>
      <c r="C28" s="73">
        <f>'Euro area'!B26</f>
        <v>2.9551934340600039</v>
      </c>
      <c r="D28" s="215">
        <f>'Euro area'!C26</f>
        <v>2.6</v>
      </c>
      <c r="E28" s="157">
        <f>'Euro area'!D26</f>
        <v>3.3173919648124217</v>
      </c>
      <c r="F28" s="73">
        <f>'Euro area'!B63</f>
        <v>2.2882227232130039</v>
      </c>
      <c r="G28" s="215">
        <f>'Euro area'!C63</f>
        <v>2.1</v>
      </c>
      <c r="H28" s="157">
        <f>'Euro area'!D63</f>
        <v>2.4643551735952007</v>
      </c>
      <c r="I28" s="73">
        <f>'Euro area'!B95</f>
        <v>2.0404300065239087</v>
      </c>
      <c r="J28" s="215">
        <f>'Euro area'!C95</f>
        <v>1.92728920863632</v>
      </c>
      <c r="K28" s="242">
        <f>'Euro area'!D95</f>
        <v>2.1535708044114976</v>
      </c>
      <c r="L28" s="73"/>
      <c r="M28" s="244"/>
      <c r="N28" s="242"/>
      <c r="O28" s="134"/>
      <c r="P28" s="90">
        <v>3.7521998122513667</v>
      </c>
      <c r="Q28" s="73">
        <f>Belgium!$B26</f>
        <v>2.3910500805044421</v>
      </c>
      <c r="R28" s="215">
        <f>Belgium!$C26</f>
        <v>2.3910500805044421</v>
      </c>
      <c r="S28" s="157">
        <f>Belgium!$D26</f>
        <v>2.3910500805044421</v>
      </c>
      <c r="T28" s="73">
        <f>Belgium!$B63</f>
        <v>1.9213022754749121</v>
      </c>
      <c r="U28" s="215">
        <f>Belgium!$C63</f>
        <v>1.9213022754749121</v>
      </c>
      <c r="V28" s="157">
        <f>Belgium!$D63</f>
        <v>1.9213022754749121</v>
      </c>
      <c r="W28" s="73">
        <f>Belgium!B95</f>
        <v>1.5912541141094083</v>
      </c>
      <c r="X28" s="215">
        <f>Belgium!C95</f>
        <v>1.5912541141094083</v>
      </c>
      <c r="Y28" s="157">
        <f>Belgium!D95</f>
        <v>1.5912541141094083</v>
      </c>
      <c r="Z28" s="73"/>
      <c r="AA28" s="244"/>
      <c r="AB28" s="242"/>
    </row>
    <row r="29" spans="1:28" x14ac:dyDescent="0.25">
      <c r="A29" s="4"/>
      <c r="B29" s="127"/>
      <c r="C29" s="73"/>
      <c r="D29" s="148"/>
      <c r="E29" s="143"/>
      <c r="F29" s="73"/>
      <c r="G29" s="71"/>
      <c r="H29" s="72"/>
      <c r="I29" s="73"/>
      <c r="J29" s="156"/>
      <c r="K29" s="242"/>
      <c r="L29" s="73"/>
      <c r="M29" s="244"/>
      <c r="N29" s="244"/>
      <c r="O29" s="134"/>
      <c r="P29" s="90"/>
      <c r="Q29" s="73"/>
      <c r="R29" s="148"/>
      <c r="S29" s="143"/>
      <c r="T29" s="73"/>
      <c r="U29" s="148"/>
      <c r="V29" s="143"/>
      <c r="W29" s="73"/>
      <c r="X29" s="156"/>
      <c r="Y29" s="157"/>
      <c r="Z29" s="73"/>
      <c r="AA29" s="244"/>
      <c r="AB29" s="242"/>
    </row>
    <row r="30" spans="1:28" x14ac:dyDescent="0.25">
      <c r="A30" s="9" t="s">
        <v>20</v>
      </c>
      <c r="B30" s="127">
        <v>1.8</v>
      </c>
      <c r="C30" s="73">
        <f>'Euro area'!B28</f>
        <v>2.0388971457801066</v>
      </c>
      <c r="D30" s="215">
        <f>'Euro area'!C28</f>
        <v>0.9</v>
      </c>
      <c r="E30" s="157">
        <f>'Euro area'!D28</f>
        <v>3.2230690813167202</v>
      </c>
      <c r="F30" s="73">
        <f>'Euro area'!B65</f>
        <v>2.0341888958048551</v>
      </c>
      <c r="G30" s="215">
        <f>'Euro area'!C65</f>
        <v>0.9</v>
      </c>
      <c r="H30" s="157">
        <f>'Euro area'!D65</f>
        <v>3.1517493062828001</v>
      </c>
      <c r="I30" s="73">
        <f>'Euro area'!B97</f>
        <v>2.203749531275792</v>
      </c>
      <c r="J30" s="215">
        <f>'Euro area'!C97</f>
        <v>1.3015323231803266</v>
      </c>
      <c r="K30" s="242">
        <f>'Euro area'!D97</f>
        <v>3.1097162706470498</v>
      </c>
      <c r="L30" s="73"/>
      <c r="M30" s="244"/>
      <c r="N30" s="242"/>
      <c r="O30" s="134"/>
      <c r="P30" s="90">
        <v>5.6676719503475678E-2</v>
      </c>
      <c r="Q30" s="73">
        <f>Belgium!$B28</f>
        <v>-0.46504162532000343</v>
      </c>
      <c r="R30" s="215">
        <f>Belgium!$C28</f>
        <v>-1</v>
      </c>
      <c r="S30" s="157">
        <f>Belgium!$D28</f>
        <v>-0.1</v>
      </c>
      <c r="T30" s="73">
        <f>Belgium!$B65</f>
        <v>0.14223162636046113</v>
      </c>
      <c r="U30" s="215">
        <f>Belgium!$C65</f>
        <v>-1</v>
      </c>
      <c r="V30" s="157">
        <f>Belgium!$D65</f>
        <v>2.3768710830936763</v>
      </c>
      <c r="W30" s="73">
        <f>Belgium!B97</f>
        <v>0.93116646347859289</v>
      </c>
      <c r="X30" s="215">
        <f>Belgium!C97</f>
        <v>-0.86493919484627735</v>
      </c>
      <c r="Y30" s="157">
        <f>Belgium!D97</f>
        <v>3.658438585282056</v>
      </c>
      <c r="Z30" s="73"/>
      <c r="AA30" s="244"/>
      <c r="AB30" s="242"/>
    </row>
    <row r="31" spans="1:28" x14ac:dyDescent="0.25">
      <c r="A31" s="4"/>
      <c r="B31" s="127"/>
      <c r="C31" s="73"/>
      <c r="D31" s="148"/>
      <c r="E31" s="143"/>
      <c r="F31" s="73"/>
      <c r="G31" s="71"/>
      <c r="H31" s="72"/>
      <c r="I31" s="73"/>
      <c r="J31" s="156"/>
      <c r="K31" s="242"/>
      <c r="L31" s="73"/>
      <c r="M31" s="244"/>
      <c r="N31" s="244"/>
      <c r="O31" s="134"/>
      <c r="P31" s="90"/>
      <c r="Q31" s="73"/>
      <c r="R31" s="148"/>
      <c r="S31" s="143"/>
      <c r="T31" s="73"/>
      <c r="U31" s="148"/>
      <c r="V31" s="143"/>
      <c r="W31" s="73"/>
      <c r="X31" s="156"/>
      <c r="Y31" s="157"/>
      <c r="Z31" s="73"/>
      <c r="AA31" s="244"/>
      <c r="AB31" s="242"/>
    </row>
    <row r="32" spans="1:28" x14ac:dyDescent="0.25">
      <c r="A32" s="9" t="s">
        <v>21</v>
      </c>
      <c r="B32" s="127"/>
      <c r="C32" s="73"/>
      <c r="D32" s="148"/>
      <c r="E32" s="143"/>
      <c r="F32" s="73"/>
      <c r="G32" s="71"/>
      <c r="H32" s="72"/>
      <c r="I32" s="73"/>
      <c r="J32" s="156"/>
      <c r="K32" s="242"/>
      <c r="L32" s="73"/>
      <c r="M32" s="244"/>
      <c r="N32" s="244"/>
      <c r="O32" s="134"/>
      <c r="P32" s="90"/>
      <c r="Q32" s="73"/>
      <c r="R32" s="148"/>
      <c r="S32" s="143"/>
      <c r="T32" s="73"/>
      <c r="U32" s="148"/>
      <c r="V32" s="143"/>
      <c r="W32" s="73"/>
      <c r="X32" s="156"/>
      <c r="Y32" s="157"/>
      <c r="Z32" s="73"/>
      <c r="AA32" s="244"/>
      <c r="AB32" s="242"/>
    </row>
    <row r="33" spans="1:28" x14ac:dyDescent="0.25">
      <c r="A33" s="10" t="s">
        <v>22</v>
      </c>
      <c r="B33" s="127">
        <v>-3.2</v>
      </c>
      <c r="C33" s="73">
        <f>'Euro area'!B31</f>
        <v>-2.918090426515576</v>
      </c>
      <c r="D33" s="215">
        <f>'Euro area'!C31</f>
        <v>-3.0934860777000002</v>
      </c>
      <c r="E33" s="157">
        <f>'Euro area'!D31</f>
        <v>-2.8</v>
      </c>
      <c r="F33" s="73">
        <f>'Euro area'!B68</f>
        <v>-2.6866230746105426</v>
      </c>
      <c r="G33" s="215">
        <f>'Euro area'!C68</f>
        <v>-2.8473788691499999</v>
      </c>
      <c r="H33" s="157">
        <f>'Euro area'!D68</f>
        <v>-2.2999999999999998</v>
      </c>
      <c r="I33" s="73">
        <f>'Euro area'!B100</f>
        <v>-2.5452036496134127</v>
      </c>
      <c r="J33" s="215">
        <f>'Euro area'!C100</f>
        <v>-2.78422078058182</v>
      </c>
      <c r="K33" s="242">
        <f>'Euro area'!D100</f>
        <v>-2.349097804489555</v>
      </c>
      <c r="L33" s="73"/>
      <c r="M33" s="244"/>
      <c r="N33" s="242"/>
      <c r="O33" s="134"/>
      <c r="P33" s="90">
        <v>-4.2283805295836601</v>
      </c>
      <c r="Q33" s="73">
        <f>Belgium!$B31</f>
        <v>-4.6444360734944254</v>
      </c>
      <c r="R33" s="215">
        <f>Belgium!$C31</f>
        <v>-5</v>
      </c>
      <c r="S33" s="157">
        <f>Belgium!$D31</f>
        <v>-4.0999999999999996</v>
      </c>
      <c r="T33" s="73">
        <f>Belgium!$B68</f>
        <v>-4.7194970538657621</v>
      </c>
      <c r="U33" s="215">
        <f>Belgium!$C68</f>
        <v>-5</v>
      </c>
      <c r="V33" s="157">
        <f>Belgium!$D68</f>
        <v>-4.0999999999999996</v>
      </c>
      <c r="W33" s="73">
        <f>Belgium!B100</f>
        <v>-4.5467446736432144</v>
      </c>
      <c r="X33" s="215">
        <f>Belgium!C100</f>
        <v>-5.1603113354941712</v>
      </c>
      <c r="Y33" s="157">
        <f>Belgium!D100</f>
        <v>-3.6799226854354714</v>
      </c>
      <c r="Z33" s="73"/>
      <c r="AA33" s="244"/>
      <c r="AB33" s="242"/>
    </row>
    <row r="34" spans="1:28" x14ac:dyDescent="0.25">
      <c r="A34" s="10" t="s">
        <v>23</v>
      </c>
      <c r="B34" s="127">
        <v>-1.5</v>
      </c>
      <c r="C34" s="73">
        <f>'Euro area'!B32</f>
        <v>-1.0952266688107013</v>
      </c>
      <c r="D34" s="215">
        <f>'Euro area'!C32</f>
        <v>-1.1673658249468346</v>
      </c>
      <c r="E34" s="157">
        <f>'Euro area'!D32</f>
        <v>-1.0251691103503791</v>
      </c>
      <c r="F34" s="73">
        <f>'Euro area'!B69</f>
        <v>-0.82879070918700692</v>
      </c>
      <c r="G34" s="215">
        <f>'Euro area'!C69</f>
        <v>-0.94578506999215395</v>
      </c>
      <c r="H34" s="157">
        <f>'Euro area'!D69</f>
        <v>-0.7142490082438897</v>
      </c>
      <c r="I34" s="73">
        <f>'Euro area'!B101</f>
        <v>-0.59670120089076495</v>
      </c>
      <c r="J34" s="215">
        <f>'Euro area'!C101</f>
        <v>-0.788988617352676</v>
      </c>
      <c r="K34" s="242">
        <f>'Euro area'!D101</f>
        <v>-0.24956149243623571</v>
      </c>
      <c r="L34" s="73"/>
      <c r="M34" s="244"/>
      <c r="N34" s="242"/>
      <c r="O34" s="134"/>
      <c r="P34" s="90">
        <v>-2.4573870840824386</v>
      </c>
      <c r="Q34" s="73">
        <f>Belgium!$B32</f>
        <v>-2.7774206079031463</v>
      </c>
      <c r="R34" s="215">
        <f>Belgium!$C32</f>
        <v>-3.0446177546462811</v>
      </c>
      <c r="S34" s="157">
        <f>Belgium!$D32</f>
        <v>-2.3650646769663042</v>
      </c>
      <c r="T34" s="73">
        <f>Belgium!$B69</f>
        <v>-2.6960299906754899</v>
      </c>
      <c r="U34" s="215">
        <f>Belgium!$C69</f>
        <v>-2.9</v>
      </c>
      <c r="V34" s="157">
        <f>Belgium!$D69</f>
        <v>-2.526169641641336</v>
      </c>
      <c r="W34" s="73">
        <f>Belgium!B101</f>
        <v>-2.3979916074379393</v>
      </c>
      <c r="X34" s="215">
        <f>Belgium!C101</f>
        <v>-2.7133246666811073</v>
      </c>
      <c r="Y34" s="157">
        <f>Belgium!D101</f>
        <v>-1.780650155632711</v>
      </c>
      <c r="Z34" s="73"/>
      <c r="AA34" s="244"/>
      <c r="AB34" s="242"/>
    </row>
    <row r="35" spans="1:28" x14ac:dyDescent="0.25">
      <c r="A35" s="11" t="s">
        <v>24</v>
      </c>
      <c r="B35" s="91">
        <v>88.3</v>
      </c>
      <c r="C35" s="74">
        <f>'Euro area'!B33</f>
        <v>89.556977016516925</v>
      </c>
      <c r="D35" s="214">
        <f>'Euro area'!C33</f>
        <v>88</v>
      </c>
      <c r="E35" s="158">
        <f>'Euro area'!D33</f>
        <v>90.899725323699997</v>
      </c>
      <c r="F35" s="74">
        <f>'Euro area'!B70</f>
        <v>89.431464248761159</v>
      </c>
      <c r="G35" s="214">
        <f>'Euro area'!C70</f>
        <v>88</v>
      </c>
      <c r="H35" s="158">
        <f>'Euro area'!D70</f>
        <v>90.785623704479107</v>
      </c>
      <c r="I35" s="74">
        <f>'Euro area'!B102</f>
        <v>89.505699126067583</v>
      </c>
      <c r="J35" s="214">
        <f>'Euro area'!C102</f>
        <v>88.639099236250502</v>
      </c>
      <c r="K35" s="246">
        <f>'Euro area'!D102</f>
        <v>90.491243882199996</v>
      </c>
      <c r="L35" s="74"/>
      <c r="M35" s="233"/>
      <c r="N35" s="246"/>
      <c r="O35" s="250"/>
      <c r="P35" s="91">
        <v>105.24745643704748</v>
      </c>
      <c r="Q35" s="74">
        <f>Belgium!$B33</f>
        <v>105.54713450032239</v>
      </c>
      <c r="R35" s="214">
        <f>Belgium!$C33</f>
        <v>104.4</v>
      </c>
      <c r="S35" s="158">
        <f>Belgium!$D33</f>
        <v>107.5823567157577</v>
      </c>
      <c r="T35" s="74">
        <f>Belgium!$B70</f>
        <v>106.67810777257309</v>
      </c>
      <c r="U35" s="214">
        <f>Belgium!$C70</f>
        <v>105.4</v>
      </c>
      <c r="V35" s="158">
        <f>Belgium!$D70</f>
        <v>108.46572117499716</v>
      </c>
      <c r="W35" s="74">
        <f>Belgium!B102</f>
        <v>108.29802582456728</v>
      </c>
      <c r="X35" s="214">
        <f>Belgium!C102</f>
        <v>107</v>
      </c>
      <c r="Y35" s="158">
        <f>Belgium!D102</f>
        <v>109.63719684062268</v>
      </c>
      <c r="Z35" s="74"/>
      <c r="AA35" s="233"/>
      <c r="AB35" s="246"/>
    </row>
    <row r="36" spans="1:28" x14ac:dyDescent="0.25">
      <c r="B36" s="75"/>
      <c r="Z36" s="241"/>
      <c r="AA36" s="241"/>
      <c r="AB36" s="241"/>
    </row>
    <row r="37" spans="1:28" x14ac:dyDescent="0.25">
      <c r="A37" s="346" t="s">
        <v>63</v>
      </c>
    </row>
    <row r="38" spans="1:28" x14ac:dyDescent="0.25">
      <c r="A38" s="347" t="s">
        <v>64</v>
      </c>
    </row>
  </sheetData>
  <mergeCells count="10">
    <mergeCell ref="Z5:AB5"/>
    <mergeCell ref="P4:AB4"/>
    <mergeCell ref="W5:Y5"/>
    <mergeCell ref="B4:K4"/>
    <mergeCell ref="F5:H5"/>
    <mergeCell ref="T5:V5"/>
    <mergeCell ref="C5:E5"/>
    <mergeCell ref="Q5:S5"/>
    <mergeCell ref="I5:K5"/>
    <mergeCell ref="L5:N5"/>
  </mergeCell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106"/>
  <sheetViews>
    <sheetView zoomScaleNormal="100" workbookViewId="0">
      <pane xSplit="1" ySplit="2" topLeftCell="B3" activePane="bottomRight" state="frozen"/>
      <selection activeCell="L43" sqref="L43:L68"/>
      <selection pane="topRight" activeCell="L43" sqref="L43:L68"/>
      <selection pane="bottomLeft" activeCell="L43" sqref="L43:L68"/>
      <selection pane="bottomRight" activeCell="A106" sqref="A106"/>
    </sheetView>
  </sheetViews>
  <sheetFormatPr defaultRowHeight="15" x14ac:dyDescent="0.25"/>
  <cols>
    <col min="1" max="1" width="47.85546875" customWidth="1"/>
    <col min="2" max="4" width="9.7109375" customWidth="1"/>
    <col min="5" max="5" width="2.85546875" customWidth="1"/>
    <col min="6" max="9" width="10.7109375" customWidth="1"/>
    <col min="10" max="10" width="10.7109375" style="179" customWidth="1"/>
    <col min="11" max="11" width="10.7109375" customWidth="1"/>
    <col min="12" max="12" width="10.7109375" style="196" customWidth="1"/>
    <col min="13" max="15" width="10.7109375" customWidth="1"/>
    <col min="16" max="16" width="2.140625" customWidth="1"/>
  </cols>
  <sheetData>
    <row r="1" spans="1:16" x14ac:dyDescent="0.25">
      <c r="A1" s="23" t="s">
        <v>29</v>
      </c>
      <c r="B1" s="1"/>
      <c r="C1" s="1"/>
      <c r="D1" s="1"/>
      <c r="E1" s="1"/>
    </row>
    <row r="2" spans="1:16" s="1" customFormat="1" x14ac:dyDescent="0.25">
      <c r="B2" s="120" t="s">
        <v>25</v>
      </c>
      <c r="C2" s="66" t="s">
        <v>26</v>
      </c>
      <c r="D2" s="66" t="s">
        <v>27</v>
      </c>
      <c r="E2" s="19"/>
      <c r="F2" s="66" t="s">
        <v>49</v>
      </c>
      <c r="G2" s="66" t="s">
        <v>50</v>
      </c>
      <c r="H2" s="66" t="s">
        <v>51</v>
      </c>
      <c r="I2" s="66" t="s">
        <v>52</v>
      </c>
      <c r="J2" s="66" t="s">
        <v>53</v>
      </c>
      <c r="K2" s="66" t="s">
        <v>54</v>
      </c>
      <c r="L2" s="66" t="s">
        <v>55</v>
      </c>
      <c r="M2" s="66" t="s">
        <v>56</v>
      </c>
      <c r="N2" s="66" t="s">
        <v>57</v>
      </c>
      <c r="O2" s="66" t="s">
        <v>61</v>
      </c>
      <c r="P2" s="20"/>
    </row>
    <row r="3" spans="1:16" x14ac:dyDescent="0.25">
      <c r="A3" s="1"/>
      <c r="B3" s="84"/>
      <c r="C3" s="84"/>
      <c r="D3" s="84"/>
      <c r="E3" s="84"/>
      <c r="F3" s="75"/>
      <c r="G3" s="75"/>
      <c r="H3" s="87"/>
      <c r="I3" s="75"/>
      <c r="J3" s="123"/>
      <c r="K3" s="75"/>
      <c r="L3" s="197"/>
      <c r="M3" s="75"/>
      <c r="N3" s="75"/>
      <c r="O3" s="123"/>
      <c r="P3" s="118"/>
    </row>
    <row r="4" spans="1:16" x14ac:dyDescent="0.25">
      <c r="A4" s="22">
        <v>2024</v>
      </c>
      <c r="B4" s="85"/>
      <c r="C4" s="85"/>
      <c r="D4" s="85"/>
      <c r="E4" s="86"/>
      <c r="F4" s="80"/>
      <c r="G4" s="135"/>
      <c r="H4" s="88"/>
      <c r="I4" s="105"/>
      <c r="J4" s="180"/>
      <c r="K4" s="80"/>
      <c r="L4" s="198"/>
      <c r="M4" s="80"/>
      <c r="N4" s="105"/>
      <c r="O4" s="124"/>
      <c r="P4" s="118"/>
    </row>
    <row r="5" spans="1:16" x14ac:dyDescent="0.25">
      <c r="A5" s="4"/>
      <c r="B5" s="68"/>
      <c r="C5" s="68"/>
      <c r="D5" s="68"/>
      <c r="E5" s="98"/>
      <c r="F5" s="90"/>
      <c r="G5" s="127"/>
      <c r="H5" s="89"/>
      <c r="I5" s="104"/>
      <c r="J5" s="181"/>
      <c r="K5" s="90"/>
      <c r="L5" s="323"/>
      <c r="M5" s="90"/>
      <c r="N5" s="104"/>
      <c r="O5" s="121"/>
      <c r="P5" s="118"/>
    </row>
    <row r="6" spans="1:16" x14ac:dyDescent="0.25">
      <c r="A6" s="9" t="s">
        <v>3</v>
      </c>
      <c r="B6" s="76"/>
      <c r="C6" s="76"/>
      <c r="D6" s="76"/>
      <c r="E6" s="77"/>
      <c r="F6" s="90"/>
      <c r="G6" s="90"/>
      <c r="H6" s="151"/>
      <c r="I6" s="90"/>
      <c r="J6" s="181"/>
      <c r="K6" s="90"/>
      <c r="L6" s="215"/>
      <c r="M6" s="90"/>
      <c r="N6" s="104"/>
      <c r="O6" s="121"/>
      <c r="P6" s="118"/>
    </row>
    <row r="7" spans="1:16" x14ac:dyDescent="0.25">
      <c r="A7" s="4" t="s">
        <v>4</v>
      </c>
      <c r="B7" s="142">
        <f t="shared" ref="B7:B17" si="0">AVERAGE(F7:O7)</f>
        <v>1.1887213160006387</v>
      </c>
      <c r="C7" s="142">
        <f t="shared" ref="C7:C17" si="1">MIN(F7:O7)</f>
        <v>0.92356956313399996</v>
      </c>
      <c r="D7" s="142">
        <f t="shared" ref="D7:D17" si="2">MAX(F7:O7)</f>
        <v>1.4</v>
      </c>
      <c r="E7" s="98"/>
      <c r="F7" s="343">
        <v>1.4</v>
      </c>
      <c r="G7" s="312">
        <v>1.3</v>
      </c>
      <c r="H7" s="75">
        <v>1.1172340489405297</v>
      </c>
      <c r="I7" s="338">
        <v>1.3</v>
      </c>
      <c r="J7" s="153">
        <v>0.92356956313399996</v>
      </c>
      <c r="K7" s="343">
        <v>1</v>
      </c>
      <c r="L7" s="308">
        <v>1.1000000000000001</v>
      </c>
      <c r="M7" s="309">
        <v>1.2</v>
      </c>
      <c r="N7" s="87">
        <v>1.2</v>
      </c>
      <c r="O7" s="121">
        <v>1.3464095479318594</v>
      </c>
      <c r="P7" s="119"/>
    </row>
    <row r="8" spans="1:16" x14ac:dyDescent="0.25">
      <c r="A8" s="4" t="s">
        <v>5</v>
      </c>
      <c r="B8" s="142">
        <f t="shared" si="0"/>
        <v>1.5619291830584445</v>
      </c>
      <c r="C8" s="142">
        <f t="shared" si="1"/>
        <v>1.2</v>
      </c>
      <c r="D8" s="142">
        <f t="shared" si="2"/>
        <v>2</v>
      </c>
      <c r="E8" s="98"/>
      <c r="F8" s="343"/>
      <c r="G8" s="312">
        <v>2</v>
      </c>
      <c r="H8" s="75">
        <v>1.2863688534108686</v>
      </c>
      <c r="I8" s="338">
        <v>1.5</v>
      </c>
      <c r="J8" s="343"/>
      <c r="K8" s="343">
        <v>1.4</v>
      </c>
      <c r="L8" s="308">
        <v>1.5</v>
      </c>
      <c r="M8" s="309">
        <v>1.2</v>
      </c>
      <c r="N8" s="87">
        <v>1.9</v>
      </c>
      <c r="O8" s="121">
        <v>1.7090646110566876</v>
      </c>
      <c r="P8" s="119"/>
    </row>
    <row r="9" spans="1:16" x14ac:dyDescent="0.25">
      <c r="A9" s="4" t="s">
        <v>6</v>
      </c>
      <c r="B9" s="142">
        <f t="shared" si="0"/>
        <v>1.9557402449783514</v>
      </c>
      <c r="C9" s="142">
        <f t="shared" si="1"/>
        <v>0.74592195982681186</v>
      </c>
      <c r="D9" s="142">
        <f t="shared" si="2"/>
        <v>2.5</v>
      </c>
      <c r="E9" s="98"/>
      <c r="F9" s="343"/>
      <c r="G9" s="312">
        <v>1.1000000000000001</v>
      </c>
      <c r="H9" s="75">
        <v>2.4</v>
      </c>
      <c r="I9" s="338">
        <v>2.5</v>
      </c>
      <c r="J9" s="343"/>
      <c r="K9" s="343">
        <v>2.5</v>
      </c>
      <c r="L9" s="308">
        <v>2.2999999999999998</v>
      </c>
      <c r="M9" s="309">
        <v>2.4</v>
      </c>
      <c r="N9" s="87">
        <v>1.7</v>
      </c>
      <c r="O9" s="121">
        <v>0.74592195982681186</v>
      </c>
      <c r="P9" s="119"/>
    </row>
    <row r="10" spans="1:16" x14ac:dyDescent="0.25">
      <c r="A10" s="4" t="s">
        <v>7</v>
      </c>
      <c r="B10" s="142">
        <f t="shared" si="0"/>
        <v>-1.1969833137636527</v>
      </c>
      <c r="C10" s="142">
        <f t="shared" si="1"/>
        <v>-3.6</v>
      </c>
      <c r="D10" s="142">
        <f t="shared" si="2"/>
        <v>3.8</v>
      </c>
      <c r="E10" s="98"/>
      <c r="F10" s="343"/>
      <c r="G10" s="312">
        <v>3.8</v>
      </c>
      <c r="H10" s="75">
        <v>-3.6</v>
      </c>
      <c r="I10" s="100">
        <v>-2.8</v>
      </c>
      <c r="J10" s="343"/>
      <c r="K10" s="100">
        <v>-3.2</v>
      </c>
      <c r="L10" s="308">
        <v>-2.2000000000000002</v>
      </c>
      <c r="M10" s="100">
        <v>-2.9</v>
      </c>
      <c r="N10" s="87">
        <v>-2.4</v>
      </c>
      <c r="O10" s="121">
        <v>3.7241334898907796</v>
      </c>
      <c r="P10" s="119"/>
    </row>
    <row r="11" spans="1:16" x14ac:dyDescent="0.25">
      <c r="A11" s="4" t="s">
        <v>8</v>
      </c>
      <c r="B11" s="142">
        <f t="shared" si="0"/>
        <v>3.5473179383864264</v>
      </c>
      <c r="C11" s="142">
        <f t="shared" si="1"/>
        <v>0.88170995455210122</v>
      </c>
      <c r="D11" s="142">
        <f t="shared" si="2"/>
        <v>10.55487973738003</v>
      </c>
      <c r="E11" s="98"/>
      <c r="F11" s="343"/>
      <c r="G11" s="312"/>
      <c r="H11" s="75">
        <v>0.88170995455210122</v>
      </c>
      <c r="I11" s="338"/>
      <c r="J11" s="343"/>
      <c r="K11" s="100">
        <v>1.6</v>
      </c>
      <c r="L11" s="308">
        <v>3.1</v>
      </c>
      <c r="M11" s="309"/>
      <c r="N11" s="87">
        <v>1.6</v>
      </c>
      <c r="O11" s="121">
        <v>10.55487973738003</v>
      </c>
      <c r="P11" s="119"/>
    </row>
    <row r="12" spans="1:16" x14ac:dyDescent="0.25">
      <c r="A12" s="4" t="s">
        <v>9</v>
      </c>
      <c r="B12" s="142">
        <f t="shared" si="0"/>
        <v>-1.9296212035084253</v>
      </c>
      <c r="C12" s="142">
        <f t="shared" si="1"/>
        <v>-4.3525930713070426</v>
      </c>
      <c r="D12" s="142">
        <f t="shared" si="2"/>
        <v>4.304487053764916</v>
      </c>
      <c r="E12" s="98"/>
      <c r="F12" s="343"/>
      <c r="G12" s="312"/>
      <c r="H12" s="75">
        <v>-4.3525930713070426</v>
      </c>
      <c r="I12" s="338"/>
      <c r="J12" s="343"/>
      <c r="K12" s="100">
        <v>-4.3</v>
      </c>
      <c r="L12" s="308">
        <v>-2.5</v>
      </c>
      <c r="M12" s="309"/>
      <c r="N12" s="87">
        <v>-2.8</v>
      </c>
      <c r="O12" s="121">
        <v>4.304487053764916</v>
      </c>
      <c r="P12" s="119"/>
    </row>
    <row r="13" spans="1:16" x14ac:dyDescent="0.25">
      <c r="A13" s="4" t="s">
        <v>10</v>
      </c>
      <c r="B13" s="142">
        <f t="shared" si="0"/>
        <v>-3.4034887211306653</v>
      </c>
      <c r="C13" s="142">
        <f t="shared" si="1"/>
        <v>-4.5</v>
      </c>
      <c r="D13" s="142">
        <f t="shared" si="2"/>
        <v>-2.5675284814927757</v>
      </c>
      <c r="E13" s="98"/>
      <c r="F13" s="343"/>
      <c r="G13" s="312"/>
      <c r="H13" s="75">
        <v>-3.549915124160552</v>
      </c>
      <c r="I13" s="338"/>
      <c r="J13" s="343"/>
      <c r="K13" s="100">
        <v>-3</v>
      </c>
      <c r="L13" s="308">
        <v>-4.5</v>
      </c>
      <c r="M13" s="309"/>
      <c r="N13" s="87">
        <v>-3.4</v>
      </c>
      <c r="O13" s="121">
        <v>-2.5675284814927757</v>
      </c>
      <c r="P13" s="119"/>
    </row>
    <row r="14" spans="1:16" x14ac:dyDescent="0.25">
      <c r="A14" s="4" t="s">
        <v>11</v>
      </c>
      <c r="B14" s="142">
        <f t="shared" si="0"/>
        <v>1.9529575875769593E-2</v>
      </c>
      <c r="C14" s="142">
        <f t="shared" si="1"/>
        <v>-0.1</v>
      </c>
      <c r="D14" s="142">
        <f t="shared" si="2"/>
        <v>0.2</v>
      </c>
      <c r="E14" s="98"/>
      <c r="F14" s="343"/>
      <c r="G14" s="312"/>
      <c r="H14" s="75">
        <v>0</v>
      </c>
      <c r="I14" s="338">
        <v>0.1</v>
      </c>
      <c r="J14" s="343"/>
      <c r="K14" s="100">
        <v>0</v>
      </c>
      <c r="L14" s="75">
        <v>0</v>
      </c>
      <c r="M14" s="309">
        <v>0.2</v>
      </c>
      <c r="N14" s="87">
        <v>-0.1</v>
      </c>
      <c r="O14" s="121">
        <v>-6.3292968869612887E-2</v>
      </c>
      <c r="P14" s="119"/>
    </row>
    <row r="15" spans="1:16" x14ac:dyDescent="0.25">
      <c r="A15" s="4" t="s">
        <v>12</v>
      </c>
      <c r="B15" s="142">
        <f t="shared" si="0"/>
        <v>-0.50742872844710729</v>
      </c>
      <c r="C15" s="142">
        <f t="shared" si="1"/>
        <v>-1</v>
      </c>
      <c r="D15" s="142">
        <f t="shared" si="2"/>
        <v>0.3</v>
      </c>
      <c r="E15" s="98"/>
      <c r="F15" s="343"/>
      <c r="G15" s="312"/>
      <c r="H15" s="75">
        <v>-0.73332244950825576</v>
      </c>
      <c r="I15" s="338">
        <v>-0.9</v>
      </c>
      <c r="J15" s="343"/>
      <c r="K15" s="100">
        <v>-0.7</v>
      </c>
      <c r="L15" s="75">
        <v>-1</v>
      </c>
      <c r="M15" s="309">
        <v>-0.6</v>
      </c>
      <c r="N15" s="87">
        <v>0.3</v>
      </c>
      <c r="O15" s="121">
        <v>8.1321350378504853E-2</v>
      </c>
      <c r="P15" s="119"/>
    </row>
    <row r="16" spans="1:16" x14ac:dyDescent="0.25">
      <c r="A16" s="4" t="s">
        <v>13</v>
      </c>
      <c r="B16" s="142">
        <f t="shared" si="0"/>
        <v>-0.91405064350474519</v>
      </c>
      <c r="C16" s="142">
        <f t="shared" si="1"/>
        <v>-1.5303377134002871</v>
      </c>
      <c r="D16" s="142">
        <f t="shared" si="2"/>
        <v>0.7319832088670708</v>
      </c>
      <c r="E16" s="98"/>
      <c r="F16" s="343"/>
      <c r="G16" s="312"/>
      <c r="H16" s="75">
        <v>-1.5303377134002871</v>
      </c>
      <c r="I16" s="338">
        <v>-1.5</v>
      </c>
      <c r="J16" s="343"/>
      <c r="K16" s="100">
        <v>-1.2</v>
      </c>
      <c r="L16" s="308">
        <v>-1.4</v>
      </c>
      <c r="M16" s="309">
        <v>-1.2</v>
      </c>
      <c r="N16" s="87">
        <v>-0.3</v>
      </c>
      <c r="O16" s="121">
        <v>0.7319832088670708</v>
      </c>
      <c r="P16" s="119"/>
    </row>
    <row r="17" spans="1:16" x14ac:dyDescent="0.25">
      <c r="A17" s="4" t="s">
        <v>14</v>
      </c>
      <c r="B17" s="142">
        <f t="shared" si="0"/>
        <v>0.34012833055521285</v>
      </c>
      <c r="C17" s="142">
        <f t="shared" si="1"/>
        <v>-0.58242324361715292</v>
      </c>
      <c r="D17" s="142">
        <f t="shared" si="2"/>
        <v>0.66332155750364286</v>
      </c>
      <c r="E17" s="98"/>
      <c r="F17" s="343"/>
      <c r="G17" s="312"/>
      <c r="H17" s="75">
        <v>0.66332155750364286</v>
      </c>
      <c r="I17" s="100">
        <v>0.5</v>
      </c>
      <c r="J17" s="343"/>
      <c r="K17" s="100">
        <v>0.5</v>
      </c>
      <c r="L17" s="308">
        <v>0.3</v>
      </c>
      <c r="M17" s="100">
        <v>0.5</v>
      </c>
      <c r="N17" s="87">
        <v>0.5</v>
      </c>
      <c r="O17" s="121">
        <v>-0.58242324361715292</v>
      </c>
      <c r="P17" s="119"/>
    </row>
    <row r="18" spans="1:16" x14ac:dyDescent="0.25">
      <c r="A18" s="4"/>
      <c r="B18" s="68"/>
      <c r="C18" s="68"/>
      <c r="D18" s="68"/>
      <c r="E18" s="98"/>
      <c r="F18" s="343"/>
      <c r="G18" s="312"/>
      <c r="H18" s="308"/>
      <c r="I18" s="338"/>
      <c r="J18" s="343"/>
      <c r="K18" s="343"/>
      <c r="L18" s="308"/>
      <c r="M18" s="309"/>
      <c r="N18" s="87"/>
      <c r="O18" s="121"/>
      <c r="P18" s="119"/>
    </row>
    <row r="19" spans="1:16" x14ac:dyDescent="0.25">
      <c r="A19" s="9" t="s">
        <v>15</v>
      </c>
      <c r="B19" s="76"/>
      <c r="C19" s="76"/>
      <c r="D19" s="76"/>
      <c r="E19" s="77"/>
      <c r="F19" s="343"/>
      <c r="G19" s="312"/>
      <c r="H19" s="308"/>
      <c r="I19" s="338"/>
      <c r="J19" s="343"/>
      <c r="K19" s="343"/>
      <c r="L19" s="151"/>
      <c r="M19" s="309"/>
      <c r="N19" s="87"/>
      <c r="O19" s="121"/>
      <c r="P19" s="119"/>
    </row>
    <row r="20" spans="1:16" x14ac:dyDescent="0.25">
      <c r="A20" s="4" t="s">
        <v>16</v>
      </c>
      <c r="B20" s="142">
        <f>AVERAGE(F20:O20)</f>
        <v>0.61793743500428966</v>
      </c>
      <c r="C20" s="142">
        <f>MIN(F20:O20)</f>
        <v>0.4</v>
      </c>
      <c r="D20" s="142">
        <f>MAX(F20:O20)</f>
        <v>0.7617340156848007</v>
      </c>
      <c r="E20" s="98"/>
      <c r="F20" s="343"/>
      <c r="G20" s="312"/>
      <c r="H20" s="75">
        <v>0.7617340156848007</v>
      </c>
      <c r="I20" s="338"/>
      <c r="J20" s="343"/>
      <c r="K20" s="100">
        <v>0.7</v>
      </c>
      <c r="L20" s="151">
        <v>0.4</v>
      </c>
      <c r="M20" s="309"/>
      <c r="N20" s="87">
        <v>0.5</v>
      </c>
      <c r="O20" s="121">
        <v>0.72795315933664728</v>
      </c>
      <c r="P20" s="119"/>
    </row>
    <row r="21" spans="1:16" x14ac:dyDescent="0.25">
      <c r="A21" s="4" t="s">
        <v>17</v>
      </c>
      <c r="B21" s="142">
        <f>AVERAGE(F21:O21)</f>
        <v>5.6373175340937429</v>
      </c>
      <c r="C21" s="142">
        <f>MIN(F21:O21)</f>
        <v>5.5</v>
      </c>
      <c r="D21" s="142">
        <f>MAX(F21:O21)</f>
        <v>5.8</v>
      </c>
      <c r="E21" s="98"/>
      <c r="F21" s="343"/>
      <c r="G21" s="312"/>
      <c r="H21" s="75">
        <v>5.5</v>
      </c>
      <c r="I21" s="338">
        <v>5.7</v>
      </c>
      <c r="J21" s="343"/>
      <c r="K21" s="100">
        <v>5.8</v>
      </c>
      <c r="L21" s="151">
        <v>5.6</v>
      </c>
      <c r="M21" s="309"/>
      <c r="N21" s="87">
        <v>5.7</v>
      </c>
      <c r="O21" s="121">
        <v>5.5239052045624577</v>
      </c>
      <c r="P21" s="119"/>
    </row>
    <row r="22" spans="1:16" x14ac:dyDescent="0.25">
      <c r="A22" s="4"/>
      <c r="B22" s="68"/>
      <c r="C22" s="68"/>
      <c r="D22" s="68"/>
      <c r="E22" s="98"/>
      <c r="F22" s="343"/>
      <c r="G22" s="312"/>
      <c r="H22" s="75"/>
      <c r="I22" s="338"/>
      <c r="J22" s="343"/>
      <c r="K22" s="343"/>
      <c r="L22" s="151"/>
      <c r="M22" s="309"/>
      <c r="N22" s="87"/>
      <c r="O22" s="121"/>
      <c r="P22" s="119"/>
    </row>
    <row r="23" spans="1:16" x14ac:dyDescent="0.25">
      <c r="A23" s="9" t="s">
        <v>18</v>
      </c>
      <c r="B23" s="76"/>
      <c r="C23" s="76"/>
      <c r="D23" s="76"/>
      <c r="E23" s="77"/>
      <c r="F23" s="343"/>
      <c r="G23" s="312"/>
      <c r="H23" s="75"/>
      <c r="I23" s="338"/>
      <c r="J23" s="343"/>
      <c r="K23" s="343"/>
      <c r="L23" s="151"/>
      <c r="M23" s="309"/>
      <c r="N23" s="87"/>
      <c r="O23" s="121"/>
      <c r="P23" s="119"/>
    </row>
    <row r="24" spans="1:16" x14ac:dyDescent="0.25">
      <c r="A24" s="212" t="s">
        <v>43</v>
      </c>
      <c r="B24" s="142">
        <f>AVERAGE(F24:O24)</f>
        <v>3.6758394130120386</v>
      </c>
      <c r="C24" s="142">
        <f>MIN(F24:O24)</f>
        <v>2.6</v>
      </c>
      <c r="D24" s="142">
        <f>MAX(F24:O24)</f>
        <v>4.5</v>
      </c>
      <c r="E24" s="98"/>
      <c r="F24" s="343">
        <v>3.8</v>
      </c>
      <c r="G24" s="312">
        <v>3.2</v>
      </c>
      <c r="H24" s="75">
        <v>4.3912492004122727</v>
      </c>
      <c r="I24" s="338">
        <v>4.5</v>
      </c>
      <c r="J24" s="153">
        <v>2.6</v>
      </c>
      <c r="K24" s="343">
        <v>2.8</v>
      </c>
      <c r="L24" s="151">
        <v>3.6</v>
      </c>
      <c r="M24" s="309">
        <v>4.4000000000000004</v>
      </c>
      <c r="N24" s="87">
        <v>3.5</v>
      </c>
      <c r="O24" s="121">
        <v>3.9671449297081107</v>
      </c>
      <c r="P24" s="119"/>
    </row>
    <row r="25" spans="1:16" s="190" customFormat="1" x14ac:dyDescent="0.25">
      <c r="A25" s="213" t="s">
        <v>44</v>
      </c>
      <c r="B25" s="153">
        <f>AVERAGE(F25:O25)</f>
        <v>3.2655455675221594</v>
      </c>
      <c r="C25" s="153">
        <f>MIN(F25:O25)</f>
        <v>2.7114870925970758</v>
      </c>
      <c r="D25" s="153">
        <f>MAX(F25:O25)</f>
        <v>3.5</v>
      </c>
      <c r="E25" s="211"/>
      <c r="F25" s="343"/>
      <c r="G25" s="312"/>
      <c r="H25" s="308"/>
      <c r="I25" s="338">
        <v>3.5</v>
      </c>
      <c r="J25" s="343"/>
      <c r="K25" s="100">
        <v>3.5</v>
      </c>
      <c r="L25" s="340"/>
      <c r="M25" s="309">
        <v>3.4</v>
      </c>
      <c r="N25" s="87">
        <v>3.2162407450137209</v>
      </c>
      <c r="O25" s="121">
        <v>2.7114870925970758</v>
      </c>
      <c r="P25" s="119"/>
    </row>
    <row r="26" spans="1:16" x14ac:dyDescent="0.25">
      <c r="A26" s="4" t="s">
        <v>19</v>
      </c>
      <c r="B26" s="142">
        <f>AVERAGE(F26:O26)</f>
        <v>2.3910500805044421</v>
      </c>
      <c r="C26" s="142">
        <f>MIN(F26:O26)</f>
        <v>2.3910500805044421</v>
      </c>
      <c r="D26" s="142">
        <f>MAX(F26:O26)</f>
        <v>2.3910500805044421</v>
      </c>
      <c r="E26" s="98"/>
      <c r="F26" s="343"/>
      <c r="G26" s="312"/>
      <c r="H26" s="308"/>
      <c r="I26" s="338"/>
      <c r="J26" s="343"/>
      <c r="K26" s="343"/>
      <c r="L26" s="314"/>
      <c r="M26" s="309"/>
      <c r="N26" s="87"/>
      <c r="O26" s="121">
        <v>2.3910500805044421</v>
      </c>
      <c r="P26" s="119"/>
    </row>
    <row r="27" spans="1:16" x14ac:dyDescent="0.25">
      <c r="A27" s="4"/>
      <c r="B27" s="68"/>
      <c r="C27" s="68"/>
      <c r="D27" s="68"/>
      <c r="E27" s="98"/>
      <c r="F27" s="343"/>
      <c r="G27" s="312"/>
      <c r="H27" s="75"/>
      <c r="I27" s="338"/>
      <c r="J27" s="343"/>
      <c r="K27" s="343"/>
      <c r="L27" s="308"/>
      <c r="M27" s="309"/>
      <c r="N27" s="87"/>
      <c r="O27" s="121"/>
      <c r="P27" s="119"/>
    </row>
    <row r="28" spans="1:16" x14ac:dyDescent="0.25">
      <c r="A28" s="9" t="s">
        <v>20</v>
      </c>
      <c r="B28" s="142">
        <f>AVERAGE(F28:O28)</f>
        <v>-0.46504162532000343</v>
      </c>
      <c r="C28" s="142">
        <f>MIN(F28:O28)</f>
        <v>-1</v>
      </c>
      <c r="D28" s="142">
        <f>MAX(F28:O28)</f>
        <v>-0.1</v>
      </c>
      <c r="E28" s="77"/>
      <c r="F28" s="343"/>
      <c r="G28" s="260"/>
      <c r="H28" s="75">
        <v>-0.86500786836619958</v>
      </c>
      <c r="I28" s="338"/>
      <c r="J28" s="153">
        <v>-0.25</v>
      </c>
      <c r="K28" s="343">
        <v>-0.1</v>
      </c>
      <c r="L28" s="75">
        <v>-1</v>
      </c>
      <c r="M28" s="309"/>
      <c r="N28" s="87"/>
      <c r="O28" s="121">
        <v>-0.11020025823381732</v>
      </c>
      <c r="P28" s="119"/>
    </row>
    <row r="29" spans="1:16" x14ac:dyDescent="0.25">
      <c r="A29" s="4"/>
      <c r="B29" s="68"/>
      <c r="C29" s="68"/>
      <c r="D29" s="68"/>
      <c r="E29" s="98"/>
      <c r="F29" s="343"/>
      <c r="G29" s="260"/>
      <c r="H29" s="75"/>
      <c r="I29" s="338"/>
      <c r="J29" s="343"/>
      <c r="K29" s="343"/>
      <c r="L29" s="308"/>
      <c r="M29" s="309"/>
      <c r="N29" s="87"/>
      <c r="O29" s="121"/>
      <c r="P29" s="119"/>
    </row>
    <row r="30" spans="1:16" x14ac:dyDescent="0.25">
      <c r="A30" s="9" t="s">
        <v>21</v>
      </c>
      <c r="B30" s="76"/>
      <c r="C30" s="76"/>
      <c r="D30" s="76"/>
      <c r="E30" s="77"/>
      <c r="F30" s="343"/>
      <c r="G30" s="260"/>
      <c r="H30" s="75"/>
      <c r="I30" s="338"/>
      <c r="J30" s="343"/>
      <c r="K30" s="343"/>
      <c r="L30" s="308"/>
      <c r="M30" s="309"/>
      <c r="N30" s="87"/>
      <c r="O30" s="121"/>
      <c r="P30" s="119"/>
    </row>
    <row r="31" spans="1:16" x14ac:dyDescent="0.25">
      <c r="A31" s="10" t="s">
        <v>22</v>
      </c>
      <c r="B31" s="142">
        <f>AVERAGE(F31:O31)</f>
        <v>-4.6444360734944254</v>
      </c>
      <c r="C31" s="142">
        <f>MIN(F31:O31)</f>
        <v>-5</v>
      </c>
      <c r="D31" s="142">
        <f>MAX(F31:O31)</f>
        <v>-4.0999999999999996</v>
      </c>
      <c r="E31" s="78"/>
      <c r="F31" s="343"/>
      <c r="G31" s="260"/>
      <c r="H31" s="75">
        <v>-4.8356019518415696</v>
      </c>
      <c r="I31" s="338">
        <v>-4.2</v>
      </c>
      <c r="J31" s="153">
        <v>-5</v>
      </c>
      <c r="K31" s="343">
        <v>-4.9000000000000004</v>
      </c>
      <c r="L31" s="308">
        <v>-4.8</v>
      </c>
      <c r="M31" s="309">
        <v>-4.0999999999999996</v>
      </c>
      <c r="N31" s="87">
        <v>-4.9000000000000004</v>
      </c>
      <c r="O31" s="121">
        <v>-4.4198866361138407</v>
      </c>
      <c r="P31" s="119"/>
    </row>
    <row r="32" spans="1:16" x14ac:dyDescent="0.25">
      <c r="A32" s="10" t="s">
        <v>23</v>
      </c>
      <c r="B32" s="142">
        <f>AVERAGE(F32:O32)</f>
        <v>-2.7774206079031463</v>
      </c>
      <c r="C32" s="142">
        <f>MIN(F32:O32)</f>
        <v>-3.0446177546462811</v>
      </c>
      <c r="D32" s="142">
        <f>MAX(F32:O32)</f>
        <v>-2.3650646769663042</v>
      </c>
      <c r="E32" s="78"/>
      <c r="F32" s="343"/>
      <c r="G32" s="260"/>
      <c r="H32" s="75">
        <v>-3.0446177546462811</v>
      </c>
      <c r="I32" s="338"/>
      <c r="J32" s="343"/>
      <c r="K32" s="343">
        <v>-3</v>
      </c>
      <c r="L32" s="308">
        <v>-2.7</v>
      </c>
      <c r="M32" s="309"/>
      <c r="N32" s="87"/>
      <c r="O32" s="121">
        <v>-2.3650646769663042</v>
      </c>
      <c r="P32" s="119"/>
    </row>
    <row r="33" spans="1:16" x14ac:dyDescent="0.25">
      <c r="A33" s="11" t="s">
        <v>24</v>
      </c>
      <c r="B33" s="70">
        <f>AVERAGE(F33:O33)</f>
        <v>105.54713450032239</v>
      </c>
      <c r="C33" s="70">
        <f>MIN(F33:O33)</f>
        <v>104.4</v>
      </c>
      <c r="D33" s="70">
        <f>MAX(F33:O33)</f>
        <v>107.5823567157577</v>
      </c>
      <c r="E33" s="78"/>
      <c r="F33" s="344"/>
      <c r="G33" s="261"/>
      <c r="H33" s="83">
        <v>107.5823567157577</v>
      </c>
      <c r="I33" s="339">
        <v>105.3</v>
      </c>
      <c r="J33" s="91"/>
      <c r="K33" s="344">
        <v>104.5</v>
      </c>
      <c r="L33" s="83">
        <v>106</v>
      </c>
      <c r="M33" s="310">
        <v>104.4</v>
      </c>
      <c r="N33" s="273">
        <v>105.8</v>
      </c>
      <c r="O33" s="122">
        <v>105.24758478649903</v>
      </c>
      <c r="P33" s="119"/>
    </row>
    <row r="34" spans="1:16" s="166" customFormat="1" x14ac:dyDescent="0.25">
      <c r="A34" s="18"/>
      <c r="B34" s="156"/>
      <c r="C34" s="156"/>
      <c r="D34" s="156"/>
      <c r="E34" s="78"/>
      <c r="F34" s="178"/>
      <c r="G34" s="178"/>
      <c r="H34" s="183"/>
      <c r="I34" s="178"/>
      <c r="J34" s="182"/>
      <c r="K34" s="178"/>
      <c r="L34" s="156"/>
      <c r="M34" s="178"/>
      <c r="N34" s="140"/>
      <c r="O34" s="184"/>
      <c r="P34" s="119"/>
    </row>
    <row r="35" spans="1:16" s="166" customFormat="1" x14ac:dyDescent="0.25">
      <c r="A35" s="18"/>
      <c r="B35" s="156"/>
      <c r="C35" s="156"/>
      <c r="D35" s="156"/>
      <c r="E35" s="78"/>
      <c r="F35" s="178"/>
      <c r="G35" s="178"/>
      <c r="H35" s="183"/>
      <c r="I35" s="178"/>
      <c r="J35" s="182"/>
      <c r="K35" s="178"/>
      <c r="L35" s="156"/>
      <c r="M35" s="178"/>
      <c r="N35" s="140"/>
      <c r="O35" s="184"/>
      <c r="P35" s="119"/>
    </row>
    <row r="36" spans="1:16" s="166" customFormat="1" x14ac:dyDescent="0.25">
      <c r="A36" s="17" t="s">
        <v>28</v>
      </c>
      <c r="B36" s="79"/>
      <c r="C36" s="79"/>
      <c r="D36" s="79"/>
      <c r="E36" s="76"/>
      <c r="F36" s="81"/>
      <c r="G36" s="80"/>
      <c r="H36" s="88"/>
      <c r="I36" s="80"/>
      <c r="J36" s="124"/>
      <c r="K36" s="80"/>
      <c r="L36" s="200"/>
      <c r="M36" s="80"/>
      <c r="N36" s="88"/>
      <c r="O36" s="124"/>
      <c r="P36" s="119"/>
    </row>
    <row r="37" spans="1:16" s="166" customFormat="1" x14ac:dyDescent="0.25">
      <c r="A37" s="67" t="s">
        <v>45</v>
      </c>
      <c r="B37" s="153">
        <f>AVERAGE(F37:O37)</f>
        <v>0.22500000000000001</v>
      </c>
      <c r="C37" s="153">
        <f>MIN(F37:O37)</f>
        <v>0</v>
      </c>
      <c r="D37" s="153">
        <f>MAX(F37:O37)</f>
        <v>0.4</v>
      </c>
      <c r="E37" s="90"/>
      <c r="F37" s="82">
        <v>0.4</v>
      </c>
      <c r="G37" s="90">
        <v>0.3</v>
      </c>
      <c r="H37" s="89">
        <v>0.2</v>
      </c>
      <c r="I37" s="90">
        <v>0.3</v>
      </c>
      <c r="J37" s="266">
        <v>0</v>
      </c>
      <c r="K37" s="90">
        <v>0.1</v>
      </c>
      <c r="L37" s="239">
        <v>0.2</v>
      </c>
      <c r="M37" s="229">
        <v>0.25</v>
      </c>
      <c r="N37" s="89">
        <v>0.1</v>
      </c>
      <c r="O37" s="121">
        <v>0.4</v>
      </c>
      <c r="P37" s="119"/>
    </row>
    <row r="38" spans="1:16" s="166" customFormat="1" x14ac:dyDescent="0.25">
      <c r="A38" s="102" t="s">
        <v>46</v>
      </c>
      <c r="B38" s="70">
        <f>AVERAGE(F38:O38)</f>
        <v>0.22777777777777775</v>
      </c>
      <c r="C38" s="70">
        <f>MIN(F38:O38)</f>
        <v>0.1</v>
      </c>
      <c r="D38" s="70">
        <f>MAX(F38:O38)</f>
        <v>0.3</v>
      </c>
      <c r="E38" s="90"/>
      <c r="F38" s="83">
        <v>0.3</v>
      </c>
      <c r="G38" s="91">
        <v>0.3</v>
      </c>
      <c r="H38" s="232">
        <v>0.2</v>
      </c>
      <c r="I38" s="91">
        <v>0.2</v>
      </c>
      <c r="J38" s="122">
        <v>0.1</v>
      </c>
      <c r="K38" s="91">
        <v>0.2</v>
      </c>
      <c r="L38" s="264">
        <v>0.2</v>
      </c>
      <c r="M38" s="227">
        <v>0.25</v>
      </c>
      <c r="N38" s="235">
        <v>0.3</v>
      </c>
      <c r="O38" s="122"/>
      <c r="P38" s="119"/>
    </row>
    <row r="39" spans="1:16" x14ac:dyDescent="0.25">
      <c r="A39" s="21"/>
      <c r="B39" s="18"/>
      <c r="C39" s="18"/>
      <c r="D39" s="18"/>
      <c r="E39" s="18"/>
      <c r="L39" s="138"/>
      <c r="N39" s="141"/>
      <c r="O39" s="166"/>
    </row>
    <row r="40" spans="1:16" s="139" customFormat="1" x14ac:dyDescent="0.25">
      <c r="A40" s="18"/>
      <c r="B40" s="18"/>
      <c r="C40" s="18"/>
      <c r="D40" s="18"/>
      <c r="E40" s="18"/>
      <c r="J40" s="179"/>
      <c r="L40" s="138"/>
      <c r="N40" s="141"/>
      <c r="O40" s="166"/>
    </row>
    <row r="41" spans="1:16" s="139" customFormat="1" x14ac:dyDescent="0.25">
      <c r="A41" s="22">
        <v>2025</v>
      </c>
      <c r="B41" s="85"/>
      <c r="C41" s="85"/>
      <c r="D41" s="85"/>
      <c r="E41" s="345"/>
      <c r="F41" s="81"/>
      <c r="G41" s="80"/>
      <c r="H41" s="88"/>
      <c r="I41" s="105"/>
      <c r="J41" s="124"/>
      <c r="K41" s="80"/>
      <c r="L41" s="200"/>
      <c r="M41" s="80"/>
      <c r="N41" s="237"/>
      <c r="O41" s="124"/>
      <c r="P41" s="118"/>
    </row>
    <row r="42" spans="1:16" s="139" customFormat="1" x14ac:dyDescent="0.25">
      <c r="A42" s="4"/>
      <c r="B42" s="142"/>
      <c r="C42" s="142"/>
      <c r="D42" s="142"/>
      <c r="E42" s="153"/>
      <c r="F42" s="82"/>
      <c r="G42" s="90"/>
      <c r="H42" s="89"/>
      <c r="I42" s="104"/>
      <c r="J42" s="121"/>
      <c r="K42" s="90"/>
      <c r="L42" s="242"/>
      <c r="M42" s="90"/>
      <c r="N42" s="238"/>
      <c r="O42" s="121"/>
      <c r="P42" s="118"/>
    </row>
    <row r="43" spans="1:16" s="139" customFormat="1" x14ac:dyDescent="0.25">
      <c r="A43" s="9" t="s">
        <v>3</v>
      </c>
      <c r="B43" s="76"/>
      <c r="C43" s="76"/>
      <c r="D43" s="76"/>
      <c r="E43" s="76"/>
      <c r="F43" s="82"/>
      <c r="G43" s="90"/>
      <c r="H43" s="238"/>
      <c r="I43" s="90"/>
      <c r="J43" s="225"/>
      <c r="K43" s="90"/>
      <c r="L43" s="242"/>
      <c r="M43" s="90"/>
      <c r="N43" s="238"/>
      <c r="O43" s="121"/>
      <c r="P43" s="118"/>
    </row>
    <row r="44" spans="1:16" s="139" customFormat="1" x14ac:dyDescent="0.25">
      <c r="A44" s="4" t="s">
        <v>4</v>
      </c>
      <c r="B44" s="142">
        <f t="shared" ref="B44:B54" si="3">AVERAGE(F44:O44)</f>
        <v>1.3195668151044004</v>
      </c>
      <c r="C44" s="142">
        <f t="shared" ref="C44:C54" si="4">MIN(F44:O44)</f>
        <v>1.1000000000000001</v>
      </c>
      <c r="D44" s="142">
        <f t="shared" ref="D44:D54" si="5">MAX(F44:O44)</f>
        <v>1.72355222247</v>
      </c>
      <c r="E44" s="153"/>
      <c r="F44" s="325">
        <v>1.4</v>
      </c>
      <c r="G44" s="313">
        <v>1.2</v>
      </c>
      <c r="H44" s="75">
        <v>1.3702962149883868</v>
      </c>
      <c r="I44" s="343">
        <v>1.3</v>
      </c>
      <c r="J44" s="323">
        <v>1.72355222247</v>
      </c>
      <c r="K44" s="326">
        <v>1.4</v>
      </c>
      <c r="L44" s="308">
        <v>1.1000000000000001</v>
      </c>
      <c r="M44" s="309">
        <v>1.2</v>
      </c>
      <c r="N44" s="87">
        <v>1.3</v>
      </c>
      <c r="O44" s="114">
        <v>1.2018197135856168</v>
      </c>
      <c r="P44" s="119"/>
    </row>
    <row r="45" spans="1:16" s="139" customFormat="1" x14ac:dyDescent="0.25">
      <c r="A45" s="4" t="s">
        <v>5</v>
      </c>
      <c r="B45" s="142">
        <f t="shared" si="3"/>
        <v>1.5056621024850532</v>
      </c>
      <c r="C45" s="142">
        <f t="shared" si="4"/>
        <v>1.2</v>
      </c>
      <c r="D45" s="142">
        <f t="shared" si="5"/>
        <v>1.8</v>
      </c>
      <c r="E45" s="153"/>
      <c r="F45" s="325"/>
      <c r="G45" s="313">
        <v>1.8</v>
      </c>
      <c r="H45" s="75">
        <v>1.4</v>
      </c>
      <c r="I45" s="343">
        <v>1.4</v>
      </c>
      <c r="J45" s="322"/>
      <c r="K45" s="326">
        <v>1.2</v>
      </c>
      <c r="L45" s="308">
        <v>1.4</v>
      </c>
      <c r="M45" s="309">
        <v>1.4</v>
      </c>
      <c r="N45" s="87">
        <v>1.7</v>
      </c>
      <c r="O45" s="114">
        <v>1.7452968198804264</v>
      </c>
      <c r="P45" s="119"/>
    </row>
    <row r="46" spans="1:16" s="139" customFormat="1" x14ac:dyDescent="0.25">
      <c r="A46" s="4" t="s">
        <v>6</v>
      </c>
      <c r="B46" s="142">
        <f t="shared" si="3"/>
        <v>0.93804669817723696</v>
      </c>
      <c r="C46" s="142">
        <f t="shared" si="4"/>
        <v>-0.2</v>
      </c>
      <c r="D46" s="142">
        <f t="shared" si="5"/>
        <v>1.6</v>
      </c>
      <c r="E46" s="153"/>
      <c r="F46" s="325"/>
      <c r="G46" s="313">
        <v>1</v>
      </c>
      <c r="H46" s="75">
        <v>1</v>
      </c>
      <c r="I46" s="343">
        <v>1.2</v>
      </c>
      <c r="J46" s="322"/>
      <c r="K46" s="326">
        <v>1.6</v>
      </c>
      <c r="L46" s="75">
        <v>1</v>
      </c>
      <c r="M46" s="309">
        <v>0.9</v>
      </c>
      <c r="N46" s="87">
        <v>-0.2</v>
      </c>
      <c r="O46" s="114">
        <v>1.0043735854178948</v>
      </c>
      <c r="P46" s="119"/>
    </row>
    <row r="47" spans="1:16" s="139" customFormat="1" x14ac:dyDescent="0.25">
      <c r="A47" s="4" t="s">
        <v>7</v>
      </c>
      <c r="B47" s="142">
        <f t="shared" si="3"/>
        <v>2.4104077829952644</v>
      </c>
      <c r="C47" s="142">
        <f t="shared" si="4"/>
        <v>1.2</v>
      </c>
      <c r="D47" s="142">
        <f t="shared" si="5"/>
        <v>5</v>
      </c>
      <c r="E47" s="153"/>
      <c r="F47" s="325"/>
      <c r="G47" s="313">
        <v>3</v>
      </c>
      <c r="H47" s="75">
        <v>5</v>
      </c>
      <c r="I47" s="100">
        <v>1.7</v>
      </c>
      <c r="J47" s="322"/>
      <c r="K47" s="328">
        <v>1.2</v>
      </c>
      <c r="L47" s="308">
        <v>2.4</v>
      </c>
      <c r="M47" s="100">
        <v>1.8</v>
      </c>
      <c r="N47" s="87">
        <v>2.7</v>
      </c>
      <c r="O47" s="114">
        <v>1.4832622639621151</v>
      </c>
      <c r="P47" s="119"/>
    </row>
    <row r="48" spans="1:16" s="139" customFormat="1" x14ac:dyDescent="0.25">
      <c r="A48" s="4" t="s">
        <v>8</v>
      </c>
      <c r="B48" s="142">
        <f t="shared" si="3"/>
        <v>0.48290522928813007</v>
      </c>
      <c r="C48" s="142">
        <f t="shared" si="4"/>
        <v>-3.7942730549886949</v>
      </c>
      <c r="D48" s="142">
        <f t="shared" si="5"/>
        <v>2.6</v>
      </c>
      <c r="E48" s="153"/>
      <c r="F48" s="325"/>
      <c r="G48" s="313"/>
      <c r="H48" s="75">
        <v>1.508799201429345</v>
      </c>
      <c r="I48" s="343"/>
      <c r="J48" s="322"/>
      <c r="K48" s="328">
        <v>1.6</v>
      </c>
      <c r="L48" s="308">
        <v>2.6</v>
      </c>
      <c r="M48" s="309"/>
      <c r="N48" s="87">
        <v>0.5</v>
      </c>
      <c r="O48" s="114">
        <v>-3.7942730549886949</v>
      </c>
      <c r="P48" s="119"/>
    </row>
    <row r="49" spans="1:16" s="139" customFormat="1" x14ac:dyDescent="0.25">
      <c r="A49" s="4" t="s">
        <v>9</v>
      </c>
      <c r="B49" s="142">
        <f t="shared" si="3"/>
        <v>2.2956371468441903</v>
      </c>
      <c r="C49" s="142">
        <f t="shared" si="4"/>
        <v>1</v>
      </c>
      <c r="D49" s="142">
        <f t="shared" si="5"/>
        <v>3.4</v>
      </c>
      <c r="E49" s="153"/>
      <c r="F49" s="325"/>
      <c r="G49" s="313"/>
      <c r="H49" s="75">
        <v>1.508799201429345</v>
      </c>
      <c r="I49" s="343"/>
      <c r="J49" s="322"/>
      <c r="K49" s="328">
        <v>1</v>
      </c>
      <c r="L49" s="308">
        <v>2.9</v>
      </c>
      <c r="M49" s="309"/>
      <c r="N49" s="87">
        <v>3.4</v>
      </c>
      <c r="O49" s="114">
        <v>2.6693865327916066</v>
      </c>
      <c r="P49" s="119"/>
    </row>
    <row r="50" spans="1:16" s="139" customFormat="1" x14ac:dyDescent="0.25">
      <c r="A50" s="4" t="s">
        <v>10</v>
      </c>
      <c r="B50" s="142">
        <f t="shared" si="3"/>
        <v>1.1477959787259133</v>
      </c>
      <c r="C50" s="142">
        <f t="shared" si="4"/>
        <v>0.43018069220019939</v>
      </c>
      <c r="D50" s="142">
        <f t="shared" si="5"/>
        <v>1.8</v>
      </c>
      <c r="E50" s="153"/>
      <c r="F50" s="325"/>
      <c r="G50" s="313"/>
      <c r="H50" s="75">
        <v>1.5087992014293672</v>
      </c>
      <c r="I50" s="343"/>
      <c r="J50" s="322"/>
      <c r="K50" s="328">
        <v>1.8</v>
      </c>
      <c r="L50" s="308">
        <v>0.6</v>
      </c>
      <c r="M50" s="309"/>
      <c r="N50" s="87">
        <v>1.4</v>
      </c>
      <c r="O50" s="114">
        <v>0.43018069220019939</v>
      </c>
      <c r="P50" s="119"/>
    </row>
    <row r="51" spans="1:16" s="139" customFormat="1" x14ac:dyDescent="0.25">
      <c r="A51" s="4" t="s">
        <v>11</v>
      </c>
      <c r="B51" s="142">
        <f t="shared" si="3"/>
        <v>5.7037293647645711E-2</v>
      </c>
      <c r="C51" s="142">
        <f t="shared" si="4"/>
        <v>-0.1</v>
      </c>
      <c r="D51" s="142">
        <f t="shared" si="5"/>
        <v>0.5</v>
      </c>
      <c r="E51" s="153"/>
      <c r="F51" s="325"/>
      <c r="G51" s="313"/>
      <c r="H51" s="75">
        <v>0</v>
      </c>
      <c r="I51" s="343">
        <v>0</v>
      </c>
      <c r="J51" s="322"/>
      <c r="K51" s="328">
        <v>0.5</v>
      </c>
      <c r="L51" s="75">
        <v>0</v>
      </c>
      <c r="M51" s="309">
        <v>0</v>
      </c>
      <c r="N51" s="87">
        <v>-0.1</v>
      </c>
      <c r="O51" s="114">
        <v>-7.3894446648004562E-4</v>
      </c>
      <c r="P51" s="119"/>
    </row>
    <row r="52" spans="1:16" s="139" customFormat="1" x14ac:dyDescent="0.25">
      <c r="A52" s="4" t="s">
        <v>12</v>
      </c>
      <c r="B52" s="142">
        <f t="shared" si="3"/>
        <v>2.0678087620401131</v>
      </c>
      <c r="C52" s="142">
        <f t="shared" si="4"/>
        <v>1.5</v>
      </c>
      <c r="D52" s="142">
        <f t="shared" si="5"/>
        <v>2.6</v>
      </c>
      <c r="E52" s="153"/>
      <c r="F52" s="325"/>
      <c r="G52" s="313"/>
      <c r="H52" s="75">
        <v>2.3304666618126468</v>
      </c>
      <c r="I52" s="343">
        <v>1.5</v>
      </c>
      <c r="J52" s="322"/>
      <c r="K52" s="328">
        <v>1.6</v>
      </c>
      <c r="L52" s="308">
        <v>2.2999999999999998</v>
      </c>
      <c r="M52" s="309">
        <v>1.9</v>
      </c>
      <c r="N52" s="87">
        <v>2.6</v>
      </c>
      <c r="O52" s="114">
        <v>2.2441946724681472</v>
      </c>
      <c r="P52" s="119"/>
    </row>
    <row r="53" spans="1:16" s="139" customFormat="1" x14ac:dyDescent="0.25">
      <c r="A53" s="4" t="s">
        <v>13</v>
      </c>
      <c r="B53" s="142">
        <f t="shared" si="3"/>
        <v>2.3197409500853898</v>
      </c>
      <c r="C53" s="142">
        <f t="shared" si="4"/>
        <v>1.6</v>
      </c>
      <c r="D53" s="142">
        <f t="shared" si="5"/>
        <v>2.8</v>
      </c>
      <c r="E53" s="153"/>
      <c r="F53" s="325"/>
      <c r="G53" s="313"/>
      <c r="H53" s="75">
        <v>2.3304666618126468</v>
      </c>
      <c r="I53" s="343">
        <v>1.6</v>
      </c>
      <c r="J53" s="322"/>
      <c r="K53" s="328">
        <v>2</v>
      </c>
      <c r="L53" s="308">
        <v>2.8</v>
      </c>
      <c r="M53" s="309">
        <v>2.2000000000000002</v>
      </c>
      <c r="N53" s="87">
        <v>2.7</v>
      </c>
      <c r="O53" s="114">
        <v>2.6077199887850844</v>
      </c>
      <c r="P53" s="119"/>
    </row>
    <row r="54" spans="1:16" s="139" customFormat="1" x14ac:dyDescent="0.25">
      <c r="A54" s="4" t="s">
        <v>14</v>
      </c>
      <c r="B54" s="142">
        <f t="shared" si="3"/>
        <v>-0.1948150268465588</v>
      </c>
      <c r="C54" s="142">
        <f t="shared" si="4"/>
        <v>-0.4</v>
      </c>
      <c r="D54" s="142">
        <f t="shared" si="5"/>
        <v>5.0661301801870715E-2</v>
      </c>
      <c r="E54" s="153"/>
      <c r="F54" s="325"/>
      <c r="G54" s="313"/>
      <c r="H54" s="75">
        <v>5.0661301801870715E-2</v>
      </c>
      <c r="I54" s="100">
        <v>-0.1</v>
      </c>
      <c r="J54" s="322"/>
      <c r="K54" s="328">
        <v>-0.3</v>
      </c>
      <c r="L54" s="308">
        <v>-0.4</v>
      </c>
      <c r="M54" s="100">
        <v>-0.2</v>
      </c>
      <c r="N54" s="87">
        <v>-0.1</v>
      </c>
      <c r="O54" s="114">
        <v>-0.31436648972778236</v>
      </c>
      <c r="P54" s="119"/>
    </row>
    <row r="55" spans="1:16" s="139" customFormat="1" x14ac:dyDescent="0.25">
      <c r="A55" s="4"/>
      <c r="B55" s="142"/>
      <c r="C55" s="142"/>
      <c r="D55" s="142"/>
      <c r="E55" s="153"/>
      <c r="F55" s="325"/>
      <c r="G55" s="313"/>
      <c r="H55" s="308"/>
      <c r="I55" s="343"/>
      <c r="J55" s="322"/>
      <c r="K55" s="326"/>
      <c r="L55" s="308"/>
      <c r="M55" s="309"/>
      <c r="N55" s="87"/>
      <c r="O55" s="114"/>
      <c r="P55" s="119"/>
    </row>
    <row r="56" spans="1:16" s="139" customFormat="1" x14ac:dyDescent="0.25">
      <c r="A56" s="9" t="s">
        <v>15</v>
      </c>
      <c r="B56" s="76"/>
      <c r="C56" s="76"/>
      <c r="D56" s="76"/>
      <c r="E56" s="76"/>
      <c r="F56" s="325"/>
      <c r="G56" s="313"/>
      <c r="H56" s="308"/>
      <c r="I56" s="343"/>
      <c r="J56" s="322"/>
      <c r="K56" s="326"/>
      <c r="L56" s="308"/>
      <c r="M56" s="309"/>
      <c r="N56" s="87"/>
      <c r="O56" s="114"/>
      <c r="P56" s="119"/>
    </row>
    <row r="57" spans="1:16" s="139" customFormat="1" x14ac:dyDescent="0.25">
      <c r="A57" s="4" t="s">
        <v>16</v>
      </c>
      <c r="B57" s="142">
        <f>AVERAGE(F57:O57)</f>
        <v>0.70452732279734787</v>
      </c>
      <c r="C57" s="142">
        <f>MIN(F57:O57)</f>
        <v>0.5</v>
      </c>
      <c r="D57" s="142">
        <f>MAX(F57:O57)</f>
        <v>1.1654745748605366</v>
      </c>
      <c r="E57" s="153"/>
      <c r="F57" s="325"/>
      <c r="G57" s="313"/>
      <c r="H57" s="75">
        <v>1.1654745748605366</v>
      </c>
      <c r="I57" s="343"/>
      <c r="J57" s="322"/>
      <c r="K57" s="328">
        <v>0.5</v>
      </c>
      <c r="L57" s="308">
        <v>0.5</v>
      </c>
      <c r="M57" s="309"/>
      <c r="N57" s="87">
        <v>0.7</v>
      </c>
      <c r="O57" s="114">
        <v>0.6571620391262023</v>
      </c>
      <c r="P57" s="119"/>
    </row>
    <row r="58" spans="1:16" s="139" customFormat="1" x14ac:dyDescent="0.25">
      <c r="A58" s="4" t="s">
        <v>17</v>
      </c>
      <c r="B58" s="142">
        <f>AVERAGE(F58:O58)</f>
        <v>5.6545832102015074</v>
      </c>
      <c r="C58" s="142">
        <f>MIN(F58:O58)</f>
        <v>5.5</v>
      </c>
      <c r="D58" s="142">
        <f>MAX(F58:O58)</f>
        <v>6.1</v>
      </c>
      <c r="E58" s="153"/>
      <c r="F58" s="325"/>
      <c r="G58" s="313"/>
      <c r="H58" s="75">
        <v>5.5</v>
      </c>
      <c r="I58" s="343">
        <v>6.1</v>
      </c>
      <c r="J58" s="322"/>
      <c r="K58" s="328">
        <v>5.7</v>
      </c>
      <c r="L58" s="308">
        <v>5.5</v>
      </c>
      <c r="M58" s="309"/>
      <c r="N58" s="87">
        <v>5.6</v>
      </c>
      <c r="O58" s="114">
        <v>5.5274992612090417</v>
      </c>
      <c r="P58" s="119"/>
    </row>
    <row r="59" spans="1:16" s="139" customFormat="1" x14ac:dyDescent="0.25">
      <c r="A59" s="4"/>
      <c r="B59" s="142"/>
      <c r="C59" s="142"/>
      <c r="D59" s="142"/>
      <c r="E59" s="153"/>
      <c r="F59" s="325"/>
      <c r="G59" s="313"/>
      <c r="H59" s="75"/>
      <c r="I59" s="343"/>
      <c r="J59" s="322"/>
      <c r="K59" s="326"/>
      <c r="L59" s="308"/>
      <c r="M59" s="309"/>
      <c r="N59" s="87"/>
      <c r="O59" s="114"/>
      <c r="P59" s="119"/>
    </row>
    <row r="60" spans="1:16" s="139" customFormat="1" x14ac:dyDescent="0.25">
      <c r="A60" s="9" t="s">
        <v>18</v>
      </c>
      <c r="B60" s="76"/>
      <c r="C60" s="76"/>
      <c r="D60" s="76"/>
      <c r="E60" s="76"/>
      <c r="F60" s="325"/>
      <c r="G60" s="313"/>
      <c r="H60" s="75"/>
      <c r="I60" s="343"/>
      <c r="J60" s="322"/>
      <c r="K60" s="326"/>
      <c r="L60" s="308"/>
      <c r="M60" s="309"/>
      <c r="N60" s="87"/>
      <c r="O60" s="114"/>
      <c r="P60" s="119"/>
    </row>
    <row r="61" spans="1:16" s="139" customFormat="1" x14ac:dyDescent="0.25">
      <c r="A61" s="212" t="s">
        <v>43</v>
      </c>
      <c r="B61" s="142">
        <f>AVERAGE(F61:O61)</f>
        <v>2.2498465328506949</v>
      </c>
      <c r="C61" s="142">
        <f>MIN(F61:O61)</f>
        <v>1.7616275816009441</v>
      </c>
      <c r="D61" s="142">
        <f>MAX(F61:O61)</f>
        <v>2.8</v>
      </c>
      <c r="E61" s="153"/>
      <c r="F61" s="325">
        <v>2.1</v>
      </c>
      <c r="G61" s="313">
        <v>2.5</v>
      </c>
      <c r="H61" s="75">
        <v>2.1368377469060063</v>
      </c>
      <c r="I61" s="343">
        <v>2.7</v>
      </c>
      <c r="J61" s="323">
        <v>2.2999999999999998</v>
      </c>
      <c r="K61" s="326">
        <v>2.1</v>
      </c>
      <c r="L61" s="308">
        <v>2.1</v>
      </c>
      <c r="M61" s="309">
        <v>2.8</v>
      </c>
      <c r="N61" s="87">
        <v>2</v>
      </c>
      <c r="O61" s="114">
        <v>1.7616275816009441</v>
      </c>
      <c r="P61" s="119"/>
    </row>
    <row r="62" spans="1:16" s="190" customFormat="1" x14ac:dyDescent="0.25">
      <c r="A62" s="213" t="s">
        <v>44</v>
      </c>
      <c r="B62" s="153">
        <f>AVERAGE(F62:O62)</f>
        <v>2.2611303325174505</v>
      </c>
      <c r="C62" s="153">
        <f>MIN(F62:O62)</f>
        <v>1.7972155455098671</v>
      </c>
      <c r="D62" s="153">
        <f>MAX(F62:O62)</f>
        <v>2.9</v>
      </c>
      <c r="E62" s="153"/>
      <c r="F62" s="325"/>
      <c r="G62" s="313"/>
      <c r="H62" s="75"/>
      <c r="I62" s="343">
        <v>2.5</v>
      </c>
      <c r="J62" s="322"/>
      <c r="K62" s="328">
        <v>2</v>
      </c>
      <c r="L62" s="314"/>
      <c r="M62" s="309">
        <v>2.9</v>
      </c>
      <c r="N62" s="87">
        <v>2.1084361170773835</v>
      </c>
      <c r="O62" s="114">
        <v>1.7972155455098671</v>
      </c>
      <c r="P62" s="119"/>
    </row>
    <row r="63" spans="1:16" s="139" customFormat="1" x14ac:dyDescent="0.25">
      <c r="A63" s="4" t="s">
        <v>19</v>
      </c>
      <c r="B63" s="142">
        <f>AVERAGE(F63:O63)</f>
        <v>1.9213022754749121</v>
      </c>
      <c r="C63" s="142">
        <f>MIN(F63:O63)</f>
        <v>1.9213022754749121</v>
      </c>
      <c r="D63" s="142">
        <f>MAX(F63:O63)</f>
        <v>1.9213022754749121</v>
      </c>
      <c r="E63" s="153"/>
      <c r="F63" s="281"/>
      <c r="G63" s="262"/>
      <c r="H63" s="75"/>
      <c r="I63" s="343"/>
      <c r="J63" s="322"/>
      <c r="K63" s="326"/>
      <c r="L63" s="314"/>
      <c r="M63" s="309"/>
      <c r="N63" s="87"/>
      <c r="O63" s="114">
        <v>1.9213022754749121</v>
      </c>
      <c r="P63" s="119"/>
    </row>
    <row r="64" spans="1:16" s="139" customFormat="1" x14ac:dyDescent="0.25">
      <c r="A64" s="4"/>
      <c r="B64" s="142"/>
      <c r="C64" s="142"/>
      <c r="D64" s="142"/>
      <c r="E64" s="153"/>
      <c r="F64" s="341"/>
      <c r="G64" s="262"/>
      <c r="H64" s="75"/>
      <c r="I64" s="343"/>
      <c r="J64" s="322"/>
      <c r="K64" s="326"/>
      <c r="L64" s="308"/>
      <c r="M64" s="309"/>
      <c r="N64" s="87"/>
      <c r="O64" s="114"/>
      <c r="P64" s="119"/>
    </row>
    <row r="65" spans="1:16" s="139" customFormat="1" x14ac:dyDescent="0.25">
      <c r="A65" s="9" t="s">
        <v>20</v>
      </c>
      <c r="B65" s="142">
        <f>AVERAGE(F65:O65)</f>
        <v>0.14223162636046113</v>
      </c>
      <c r="C65" s="142">
        <f>MIN(F65:O65)</f>
        <v>-1</v>
      </c>
      <c r="D65" s="142">
        <f>MAX(F65:O65)</f>
        <v>2.3768710830936763</v>
      </c>
      <c r="E65" s="76"/>
      <c r="F65" s="341"/>
      <c r="G65" s="262"/>
      <c r="H65" s="75">
        <v>2.3768710830936763</v>
      </c>
      <c r="I65" s="343"/>
      <c r="J65" s="323">
        <v>0</v>
      </c>
      <c r="K65" s="326">
        <v>-0.2</v>
      </c>
      <c r="L65" s="75">
        <v>-1</v>
      </c>
      <c r="M65" s="309"/>
      <c r="N65" s="87"/>
      <c r="O65" s="114">
        <v>-0.46571295129137047</v>
      </c>
      <c r="P65" s="119"/>
    </row>
    <row r="66" spans="1:16" s="139" customFormat="1" x14ac:dyDescent="0.25">
      <c r="A66" s="4"/>
      <c r="B66" s="142"/>
      <c r="C66" s="142"/>
      <c r="D66" s="142"/>
      <c r="E66" s="153"/>
      <c r="F66" s="341"/>
      <c r="G66" s="262"/>
      <c r="H66" s="75"/>
      <c r="I66" s="343"/>
      <c r="J66" s="322"/>
      <c r="K66" s="326"/>
      <c r="L66" s="308"/>
      <c r="M66" s="309"/>
      <c r="N66" s="87"/>
      <c r="O66" s="114"/>
      <c r="P66" s="119"/>
    </row>
    <row r="67" spans="1:16" s="139" customFormat="1" x14ac:dyDescent="0.25">
      <c r="A67" s="9" t="s">
        <v>21</v>
      </c>
      <c r="B67" s="76"/>
      <c r="C67" s="76"/>
      <c r="D67" s="76"/>
      <c r="E67" s="76"/>
      <c r="F67" s="341"/>
      <c r="G67" s="262"/>
      <c r="H67" s="75"/>
      <c r="I67" s="343"/>
      <c r="J67" s="322"/>
      <c r="K67" s="326"/>
      <c r="L67" s="308"/>
      <c r="M67" s="309"/>
      <c r="N67" s="87"/>
      <c r="O67" s="114"/>
      <c r="P67" s="119"/>
    </row>
    <row r="68" spans="1:16" s="139" customFormat="1" x14ac:dyDescent="0.25">
      <c r="A68" s="10" t="s">
        <v>22</v>
      </c>
      <c r="B68" s="142">
        <f>AVERAGE(F68:O68)</f>
        <v>-4.7194970538657621</v>
      </c>
      <c r="C68" s="142">
        <f>MIN(F68:O68)</f>
        <v>-5</v>
      </c>
      <c r="D68" s="142">
        <f>MAX(F68:O68)</f>
        <v>-4.0999999999999996</v>
      </c>
      <c r="E68" s="193"/>
      <c r="F68" s="341"/>
      <c r="G68" s="262"/>
      <c r="H68" s="75">
        <v>-4.3799979293168727</v>
      </c>
      <c r="I68" s="343">
        <v>-4.8</v>
      </c>
      <c r="J68" s="323">
        <v>-5</v>
      </c>
      <c r="K68" s="326">
        <v>-4.8</v>
      </c>
      <c r="L68" s="75">
        <v>-5</v>
      </c>
      <c r="M68" s="309">
        <v>-4.0999999999999996</v>
      </c>
      <c r="N68" s="87">
        <v>-4.9000000000000004</v>
      </c>
      <c r="O68" s="114">
        <v>-4.7759785016092273</v>
      </c>
      <c r="P68" s="119"/>
    </row>
    <row r="69" spans="1:16" s="139" customFormat="1" x14ac:dyDescent="0.25">
      <c r="A69" s="10" t="s">
        <v>23</v>
      </c>
      <c r="B69" s="142">
        <f>AVERAGE(F69:O69)</f>
        <v>-2.6960299906754899</v>
      </c>
      <c r="C69" s="142">
        <f>MIN(F69:O69)</f>
        <v>-2.9</v>
      </c>
      <c r="D69" s="142">
        <f>MAX(F69:O69)</f>
        <v>-2.526169641641336</v>
      </c>
      <c r="E69" s="193"/>
      <c r="F69" s="341"/>
      <c r="G69" s="262"/>
      <c r="H69" s="75">
        <v>-2.526169641641336</v>
      </c>
      <c r="I69" s="343"/>
      <c r="J69" s="268"/>
      <c r="K69" s="326">
        <v>-2.9</v>
      </c>
      <c r="L69" s="308">
        <v>-2.8</v>
      </c>
      <c r="M69" s="309"/>
      <c r="N69" s="87"/>
      <c r="O69" s="114">
        <v>-2.5579503210606256</v>
      </c>
      <c r="P69" s="119"/>
    </row>
    <row r="70" spans="1:16" s="139" customFormat="1" x14ac:dyDescent="0.25">
      <c r="A70" s="11" t="s">
        <v>24</v>
      </c>
      <c r="B70" s="70">
        <f>AVERAGE(F70:O70)</f>
        <v>106.67810777257309</v>
      </c>
      <c r="C70" s="70">
        <f>MIN(F70:O70)</f>
        <v>105.4</v>
      </c>
      <c r="D70" s="70">
        <f>MAX(F70:O70)</f>
        <v>108.46572117499716</v>
      </c>
      <c r="E70" s="193"/>
      <c r="F70" s="342"/>
      <c r="G70" s="263"/>
      <c r="H70" s="83">
        <v>108.46572117499716</v>
      </c>
      <c r="I70" s="344">
        <v>106.3</v>
      </c>
      <c r="J70" s="83"/>
      <c r="K70" s="327">
        <v>105.7</v>
      </c>
      <c r="L70" s="223">
        <v>107.2</v>
      </c>
      <c r="M70" s="310">
        <v>105.4</v>
      </c>
      <c r="N70" s="273">
        <v>106.5</v>
      </c>
      <c r="O70" s="125">
        <v>107.18103323301446</v>
      </c>
      <c r="P70" s="119"/>
    </row>
    <row r="71" spans="1:16" s="139" customFormat="1" x14ac:dyDescent="0.25">
      <c r="A71" s="18"/>
      <c r="B71" s="18"/>
      <c r="C71" s="18"/>
      <c r="D71" s="18"/>
      <c r="E71" s="18"/>
      <c r="G71" s="224"/>
      <c r="H71" s="75"/>
      <c r="J71" s="179"/>
      <c r="L71" s="196"/>
      <c r="M71" s="67"/>
      <c r="P71" s="119"/>
    </row>
    <row r="72" spans="1:16" s="139" customFormat="1" x14ac:dyDescent="0.25">
      <c r="A72" s="18"/>
      <c r="B72" s="18"/>
      <c r="C72" s="18"/>
      <c r="D72" s="18"/>
      <c r="E72" s="18"/>
      <c r="G72" s="224"/>
      <c r="J72" s="179"/>
      <c r="L72" s="196"/>
      <c r="P72" s="119"/>
    </row>
    <row r="73" spans="1:16" x14ac:dyDescent="0.25">
      <c r="A73" s="22">
        <v>2026</v>
      </c>
      <c r="B73" s="85"/>
      <c r="C73" s="85"/>
      <c r="D73" s="85"/>
      <c r="E73" s="345"/>
      <c r="F73" s="81"/>
      <c r="G73" s="80"/>
      <c r="H73" s="88"/>
      <c r="I73" s="105"/>
      <c r="J73" s="124"/>
      <c r="K73" s="80"/>
      <c r="L73" s="149"/>
      <c r="M73" s="80"/>
      <c r="N73" s="80"/>
      <c r="O73" s="124"/>
      <c r="P73" s="119"/>
    </row>
    <row r="74" spans="1:16" x14ac:dyDescent="0.25">
      <c r="A74" s="4"/>
      <c r="B74" s="153"/>
      <c r="C74" s="153"/>
      <c r="D74" s="153"/>
      <c r="E74" s="153"/>
      <c r="F74" s="82"/>
      <c r="G74" s="90"/>
      <c r="H74" s="89"/>
      <c r="I74" s="104"/>
      <c r="J74" s="121"/>
      <c r="K74" s="90"/>
      <c r="L74" s="150"/>
      <c r="M74" s="90"/>
      <c r="N74" s="90"/>
      <c r="O74" s="121"/>
    </row>
    <row r="75" spans="1:16" x14ac:dyDescent="0.25">
      <c r="A75" s="9" t="s">
        <v>3</v>
      </c>
      <c r="B75" s="76"/>
      <c r="C75" s="76"/>
      <c r="D75" s="76"/>
      <c r="E75" s="76"/>
      <c r="F75" s="82"/>
      <c r="G75" s="90"/>
      <c r="H75" s="89"/>
      <c r="I75" s="90"/>
      <c r="J75" s="121"/>
      <c r="K75" s="104"/>
      <c r="L75" s="150"/>
      <c r="M75" s="90"/>
      <c r="N75" s="90"/>
      <c r="O75" s="121"/>
    </row>
    <row r="76" spans="1:16" x14ac:dyDescent="0.25">
      <c r="A76" s="4" t="s">
        <v>4</v>
      </c>
      <c r="B76" s="153">
        <f t="shared" ref="B76:B86" si="6">AVERAGE(F76:O76)</f>
        <v>1.5005902730789458</v>
      </c>
      <c r="C76" s="153">
        <f t="shared" ref="C76:C86" si="7">MIN(F76:O76)</f>
        <v>1.3036409638262247</v>
      </c>
      <c r="D76" s="153">
        <f t="shared" ref="D76:D86" si="8">MAX(F76:O76)</f>
        <v>1.7981298554106129</v>
      </c>
      <c r="E76" s="153"/>
      <c r="F76" s="282"/>
      <c r="G76" s="230"/>
      <c r="H76" s="104">
        <v>1.7981298554106129</v>
      </c>
      <c r="I76" s="67"/>
      <c r="J76" s="153"/>
      <c r="K76" s="329">
        <v>1.4</v>
      </c>
      <c r="L76" s="169"/>
      <c r="M76" s="90"/>
      <c r="N76" s="87"/>
      <c r="O76" s="121">
        <v>1.3036409638262247</v>
      </c>
    </row>
    <row r="77" spans="1:16" x14ac:dyDescent="0.25">
      <c r="A77" s="4" t="s">
        <v>5</v>
      </c>
      <c r="B77" s="153">
        <f t="shared" si="6"/>
        <v>1.5089894331169649</v>
      </c>
      <c r="C77" s="153">
        <f t="shared" si="7"/>
        <v>1.2</v>
      </c>
      <c r="D77" s="153">
        <f t="shared" si="8"/>
        <v>1.7</v>
      </c>
      <c r="E77" s="153"/>
      <c r="F77" s="282"/>
      <c r="G77" s="230"/>
      <c r="H77" s="104">
        <v>1.7</v>
      </c>
      <c r="I77" s="67"/>
      <c r="J77" s="343"/>
      <c r="K77" s="329">
        <v>1.2</v>
      </c>
      <c r="L77" s="169"/>
      <c r="M77" s="90"/>
      <c r="N77" s="87"/>
      <c r="O77" s="121">
        <v>1.6269682993508949</v>
      </c>
    </row>
    <row r="78" spans="1:16" x14ac:dyDescent="0.25">
      <c r="A78" s="4" t="s">
        <v>6</v>
      </c>
      <c r="B78" s="153">
        <f t="shared" si="6"/>
        <v>1.2281591202610105</v>
      </c>
      <c r="C78" s="153">
        <f t="shared" si="7"/>
        <v>1</v>
      </c>
      <c r="D78" s="153">
        <f t="shared" si="8"/>
        <v>1.6</v>
      </c>
      <c r="E78" s="153"/>
      <c r="F78" s="282"/>
      <c r="G78" s="230"/>
      <c r="H78" s="104">
        <v>1</v>
      </c>
      <c r="I78" s="67"/>
      <c r="J78" s="343"/>
      <c r="K78" s="329">
        <v>1.6</v>
      </c>
      <c r="L78" s="169"/>
      <c r="M78" s="90"/>
      <c r="N78" s="87"/>
      <c r="O78" s="121">
        <v>1.0844773607830316</v>
      </c>
    </row>
    <row r="79" spans="1:16" x14ac:dyDescent="0.25">
      <c r="A79" s="4" t="s">
        <v>7</v>
      </c>
      <c r="B79" s="153">
        <f t="shared" si="6"/>
        <v>2.0160174623085378</v>
      </c>
      <c r="C79" s="153">
        <f t="shared" si="7"/>
        <v>1.4</v>
      </c>
      <c r="D79" s="153">
        <f t="shared" si="8"/>
        <v>2.7</v>
      </c>
      <c r="E79" s="153"/>
      <c r="F79" s="282"/>
      <c r="G79" s="230"/>
      <c r="H79" s="104">
        <v>2.7</v>
      </c>
      <c r="I79" s="67"/>
      <c r="J79" s="343"/>
      <c r="K79" s="329">
        <v>1.4</v>
      </c>
      <c r="L79" s="169"/>
      <c r="M79" s="90"/>
      <c r="N79" s="87"/>
      <c r="O79" s="121">
        <v>1.9480523869256139</v>
      </c>
    </row>
    <row r="80" spans="1:16" x14ac:dyDescent="0.25">
      <c r="A80" s="4" t="s">
        <v>8</v>
      </c>
      <c r="B80" s="153">
        <f t="shared" si="6"/>
        <v>1.154208848014137</v>
      </c>
      <c r="C80" s="153">
        <f t="shared" si="7"/>
        <v>-0.81046715730090924</v>
      </c>
      <c r="D80" s="153">
        <f t="shared" si="8"/>
        <v>2.6730937013433209</v>
      </c>
      <c r="E80" s="153"/>
      <c r="F80" s="282"/>
      <c r="G80" s="230"/>
      <c r="H80" s="104">
        <v>2.6730937013433209</v>
      </c>
      <c r="I80" s="67"/>
      <c r="J80" s="343"/>
      <c r="K80" s="329">
        <v>1.6</v>
      </c>
      <c r="L80" s="168"/>
      <c r="M80" s="90"/>
      <c r="N80" s="87"/>
      <c r="O80" s="121">
        <v>-0.81046715730090924</v>
      </c>
    </row>
    <row r="81" spans="1:15" x14ac:dyDescent="0.25">
      <c r="A81" s="4" t="s">
        <v>9</v>
      </c>
      <c r="B81" s="153">
        <f t="shared" si="6"/>
        <v>2.1717378849435249</v>
      </c>
      <c r="C81" s="153">
        <f t="shared" si="7"/>
        <v>1.3</v>
      </c>
      <c r="D81" s="153">
        <f t="shared" si="8"/>
        <v>2.6730937013432987</v>
      </c>
      <c r="E81" s="153"/>
      <c r="F81" s="282"/>
      <c r="G81" s="230"/>
      <c r="H81" s="104">
        <v>2.6730937013432987</v>
      </c>
      <c r="I81" s="67"/>
      <c r="J81" s="343"/>
      <c r="K81" s="329">
        <v>1.3</v>
      </c>
      <c r="L81" s="168"/>
      <c r="M81" s="90"/>
      <c r="N81" s="87"/>
      <c r="O81" s="121">
        <v>2.5421199534872763</v>
      </c>
    </row>
    <row r="82" spans="1:15" x14ac:dyDescent="0.25">
      <c r="A82" s="4" t="s">
        <v>10</v>
      </c>
      <c r="B82" s="153">
        <f t="shared" si="6"/>
        <v>2.0030656179104889</v>
      </c>
      <c r="C82" s="153">
        <f t="shared" si="7"/>
        <v>1.3709648819328013</v>
      </c>
      <c r="D82" s="153">
        <f t="shared" si="8"/>
        <v>2.6382319717986658</v>
      </c>
      <c r="E82" s="153"/>
      <c r="F82" s="282"/>
      <c r="G82" s="230"/>
      <c r="H82" s="104">
        <v>2.6382319717986658</v>
      </c>
      <c r="I82" s="67"/>
      <c r="J82" s="343"/>
      <c r="K82" s="329">
        <v>2</v>
      </c>
      <c r="L82" s="168"/>
      <c r="M82" s="90"/>
      <c r="N82" s="87"/>
      <c r="O82" s="121">
        <v>1.3709648819328013</v>
      </c>
    </row>
    <row r="83" spans="1:15" x14ac:dyDescent="0.25">
      <c r="A83" s="4" t="s">
        <v>11</v>
      </c>
      <c r="B83" s="153">
        <f t="shared" si="6"/>
        <v>-0.33303888832910927</v>
      </c>
      <c r="C83" s="153">
        <f t="shared" si="7"/>
        <v>-1</v>
      </c>
      <c r="D83" s="153">
        <f t="shared" si="8"/>
        <v>8.8333501267210247E-4</v>
      </c>
      <c r="E83" s="153"/>
      <c r="F83" s="282"/>
      <c r="G83" s="230"/>
      <c r="H83" s="104">
        <v>0</v>
      </c>
      <c r="I83" s="90"/>
      <c r="J83" s="343"/>
      <c r="K83" s="329">
        <v>-1</v>
      </c>
      <c r="L83" s="168"/>
      <c r="M83" s="90"/>
      <c r="N83" s="87"/>
      <c r="O83" s="121">
        <v>8.8333501267210247E-4</v>
      </c>
    </row>
    <row r="84" spans="1:15" x14ac:dyDescent="0.25">
      <c r="A84" s="4" t="s">
        <v>12</v>
      </c>
      <c r="B84" s="153">
        <f t="shared" si="6"/>
        <v>2.1771803710379785</v>
      </c>
      <c r="C84" s="153">
        <f t="shared" si="7"/>
        <v>1.6</v>
      </c>
      <c r="D84" s="153">
        <f t="shared" si="8"/>
        <v>2.6510772985144593</v>
      </c>
      <c r="E84" s="153"/>
      <c r="F84" s="282"/>
      <c r="G84" s="230"/>
      <c r="H84" s="104">
        <v>2.6510772985144593</v>
      </c>
      <c r="I84" s="67"/>
      <c r="J84" s="343"/>
      <c r="K84" s="329">
        <v>1.6</v>
      </c>
      <c r="L84" s="168"/>
      <c r="M84" s="90"/>
      <c r="N84" s="87"/>
      <c r="O84" s="121">
        <v>2.280463814599476</v>
      </c>
    </row>
    <row r="85" spans="1:15" x14ac:dyDescent="0.25">
      <c r="A85" s="4" t="s">
        <v>13</v>
      </c>
      <c r="B85" s="153">
        <f t="shared" si="6"/>
        <v>2.4197728013857143</v>
      </c>
      <c r="C85" s="153">
        <f t="shared" si="7"/>
        <v>2</v>
      </c>
      <c r="D85" s="153">
        <f t="shared" si="8"/>
        <v>2.6510772985144815</v>
      </c>
      <c r="E85" s="153"/>
      <c r="F85" s="282"/>
      <c r="G85" s="230"/>
      <c r="H85" s="104">
        <v>2.6510772985144815</v>
      </c>
      <c r="I85" s="67"/>
      <c r="J85" s="343"/>
      <c r="K85" s="329">
        <v>2</v>
      </c>
      <c r="L85" s="168"/>
      <c r="M85" s="90"/>
      <c r="N85" s="87"/>
      <c r="O85" s="121">
        <v>2.6082411056426613</v>
      </c>
    </row>
    <row r="86" spans="1:15" x14ac:dyDescent="0.25">
      <c r="A86" s="4" t="s">
        <v>14</v>
      </c>
      <c r="B86" s="153">
        <f t="shared" si="6"/>
        <v>-0.17801751116706588</v>
      </c>
      <c r="C86" s="153">
        <f t="shared" si="7"/>
        <v>-0.3</v>
      </c>
      <c r="D86" s="153">
        <f t="shared" si="8"/>
        <v>5.8176833670192878E-2</v>
      </c>
      <c r="E86" s="153"/>
      <c r="F86" s="282"/>
      <c r="G86" s="230"/>
      <c r="H86" s="104">
        <v>5.8176833670192878E-2</v>
      </c>
      <c r="I86" s="67"/>
      <c r="J86" s="343"/>
      <c r="K86" s="329">
        <v>-0.3</v>
      </c>
      <c r="L86" s="168"/>
      <c r="M86" s="90"/>
      <c r="N86" s="87"/>
      <c r="O86" s="121">
        <v>-0.29222936717139053</v>
      </c>
    </row>
    <row r="87" spans="1:15" x14ac:dyDescent="0.25">
      <c r="A87" s="4"/>
      <c r="B87" s="153"/>
      <c r="C87" s="153"/>
      <c r="D87" s="153"/>
      <c r="E87" s="153"/>
      <c r="F87" s="282"/>
      <c r="G87" s="230"/>
      <c r="H87" s="151"/>
      <c r="I87" s="67"/>
      <c r="J87" s="343"/>
      <c r="K87" s="329"/>
      <c r="L87" s="168"/>
      <c r="M87" s="90"/>
      <c r="N87" s="87"/>
      <c r="O87" s="121"/>
    </row>
    <row r="88" spans="1:15" x14ac:dyDescent="0.25">
      <c r="A88" s="9" t="s">
        <v>15</v>
      </c>
      <c r="B88" s="76"/>
      <c r="C88" s="76"/>
      <c r="D88" s="76"/>
      <c r="E88" s="76"/>
      <c r="F88" s="282"/>
      <c r="G88" s="230"/>
      <c r="H88" s="151"/>
      <c r="I88" s="67"/>
      <c r="J88" s="343"/>
      <c r="K88" s="329"/>
      <c r="L88" s="168"/>
      <c r="M88" s="90"/>
      <c r="N88" s="87"/>
      <c r="O88" s="121"/>
    </row>
    <row r="89" spans="1:15" x14ac:dyDescent="0.25">
      <c r="A89" s="4" t="s">
        <v>16</v>
      </c>
      <c r="B89" s="153">
        <f>AVERAGE(F89:O89)</f>
        <v>0.88927922377386059</v>
      </c>
      <c r="C89" s="153">
        <f>MIN(F89:O89)</f>
        <v>0.62773527825947806</v>
      </c>
      <c r="D89" s="153">
        <f>MAX(F89:O89)</f>
        <v>1.3401023930621037</v>
      </c>
      <c r="E89" s="153"/>
      <c r="F89" s="282"/>
      <c r="G89" s="230"/>
      <c r="H89" s="104">
        <v>1.3401023930621037</v>
      </c>
      <c r="I89" s="67"/>
      <c r="J89" s="343"/>
      <c r="K89" s="329">
        <v>0.7</v>
      </c>
      <c r="L89" s="168"/>
      <c r="M89" s="90"/>
      <c r="N89" s="87"/>
      <c r="O89" s="121">
        <v>0.62773527825947806</v>
      </c>
    </row>
    <row r="90" spans="1:15" x14ac:dyDescent="0.25">
      <c r="A90" s="4" t="s">
        <v>17</v>
      </c>
      <c r="B90" s="153">
        <f>AVERAGE(F90:O90)</f>
        <v>5.5563160463490782</v>
      </c>
      <c r="C90" s="153">
        <f>MIN(F90:O90)</f>
        <v>5.5</v>
      </c>
      <c r="D90" s="153">
        <f>MAX(F90:O90)</f>
        <v>5.6</v>
      </c>
      <c r="E90" s="153"/>
      <c r="F90" s="282"/>
      <c r="G90" s="230"/>
      <c r="H90" s="104">
        <v>5.5</v>
      </c>
      <c r="I90" s="67"/>
      <c r="J90" s="343"/>
      <c r="K90" s="329">
        <v>5.6</v>
      </c>
      <c r="L90" s="168"/>
      <c r="M90" s="90"/>
      <c r="N90" s="87"/>
      <c r="O90" s="121">
        <v>5.5689481390472348</v>
      </c>
    </row>
    <row r="91" spans="1:15" x14ac:dyDescent="0.25">
      <c r="A91" s="4"/>
      <c r="B91" s="153"/>
      <c r="C91" s="153"/>
      <c r="D91" s="153"/>
      <c r="E91" s="153"/>
      <c r="F91" s="282"/>
      <c r="G91" s="230"/>
      <c r="H91" s="104"/>
      <c r="I91" s="67"/>
      <c r="J91" s="343"/>
      <c r="K91" s="329"/>
      <c r="L91" s="168"/>
      <c r="M91" s="90"/>
      <c r="N91" s="87"/>
      <c r="O91" s="121"/>
    </row>
    <row r="92" spans="1:15" x14ac:dyDescent="0.25">
      <c r="A92" s="9" t="s">
        <v>18</v>
      </c>
      <c r="B92" s="76"/>
      <c r="C92" s="76"/>
      <c r="D92" s="76"/>
      <c r="E92" s="76"/>
      <c r="F92" s="282"/>
      <c r="G92" s="230"/>
      <c r="H92" s="104"/>
      <c r="I92" s="67"/>
      <c r="J92" s="343"/>
      <c r="K92" s="329"/>
      <c r="L92" s="168"/>
      <c r="M92" s="90"/>
      <c r="N92" s="87"/>
      <c r="O92" s="121"/>
    </row>
    <row r="93" spans="1:15" x14ac:dyDescent="0.25">
      <c r="A93" s="212" t="s">
        <v>43</v>
      </c>
      <c r="B93" s="153">
        <f>AVERAGE(F93:O93)</f>
        <v>1.7865206268833804</v>
      </c>
      <c r="C93" s="153">
        <f>MIN(F93:O93)</f>
        <v>1.4271921323236514</v>
      </c>
      <c r="D93" s="153">
        <f>MAX(F93:O93)</f>
        <v>2</v>
      </c>
      <c r="E93" s="153"/>
      <c r="F93" s="283"/>
      <c r="G93" s="230"/>
      <c r="H93" s="104">
        <v>1.9323697483264901</v>
      </c>
      <c r="I93" s="67"/>
      <c r="J93" s="343"/>
      <c r="K93" s="329">
        <v>2</v>
      </c>
      <c r="L93" s="168"/>
      <c r="M93" s="90"/>
      <c r="N93" s="87"/>
      <c r="O93" s="121">
        <v>1.4271921323236514</v>
      </c>
    </row>
    <row r="94" spans="1:15" s="190" customFormat="1" x14ac:dyDescent="0.25">
      <c r="A94" s="213" t="s">
        <v>44</v>
      </c>
      <c r="B94" s="153">
        <f>AVERAGE(F94:O94)</f>
        <v>1.8647983352081612</v>
      </c>
      <c r="C94" s="153">
        <f>MIN(F94:O94)</f>
        <v>1.7295966704163224</v>
      </c>
      <c r="D94" s="153">
        <f>MAX(F94:O94)</f>
        <v>2</v>
      </c>
      <c r="E94" s="153"/>
      <c r="F94" s="236"/>
      <c r="G94" s="230"/>
      <c r="H94" s="75"/>
      <c r="I94" s="67"/>
      <c r="J94" s="343"/>
      <c r="K94" s="329">
        <v>2</v>
      </c>
      <c r="L94" s="168"/>
      <c r="M94" s="90"/>
      <c r="N94" s="87"/>
      <c r="O94" s="121">
        <v>1.7295966704163224</v>
      </c>
    </row>
    <row r="95" spans="1:15" x14ac:dyDescent="0.25">
      <c r="A95" s="4" t="s">
        <v>19</v>
      </c>
      <c r="B95" s="153">
        <f>AVERAGE(F95:O95)</f>
        <v>1.5912541141094083</v>
      </c>
      <c r="C95" s="153">
        <f>MIN(F95:O95)</f>
        <v>1.5912541141094083</v>
      </c>
      <c r="D95" s="153">
        <f>MAX(F95:O95)</f>
        <v>1.5912541141094083</v>
      </c>
      <c r="E95" s="153"/>
      <c r="F95" s="236"/>
      <c r="G95" s="230"/>
      <c r="H95" s="75"/>
      <c r="I95" s="67"/>
      <c r="J95" s="343"/>
      <c r="K95" s="329"/>
      <c r="L95" s="174"/>
      <c r="M95" s="90"/>
      <c r="N95" s="87"/>
      <c r="O95" s="121">
        <v>1.5912541141094083</v>
      </c>
    </row>
    <row r="96" spans="1:15" x14ac:dyDescent="0.25">
      <c r="A96" s="4"/>
      <c r="B96" s="153"/>
      <c r="C96" s="153"/>
      <c r="D96" s="153"/>
      <c r="E96" s="153"/>
      <c r="F96" s="236"/>
      <c r="G96" s="230"/>
      <c r="H96" s="104"/>
      <c r="I96" s="67"/>
      <c r="J96" s="343"/>
      <c r="K96" s="329"/>
      <c r="L96" s="168"/>
      <c r="M96" s="90"/>
      <c r="N96" s="87"/>
      <c r="O96" s="121"/>
    </row>
    <row r="97" spans="1:15" x14ac:dyDescent="0.25">
      <c r="A97" s="9" t="s">
        <v>20</v>
      </c>
      <c r="B97" s="153">
        <f>AVERAGE(F97:O97)</f>
        <v>0.93116646347859289</v>
      </c>
      <c r="C97" s="153">
        <f>MIN(F97:O97)</f>
        <v>-0.86493919484627735</v>
      </c>
      <c r="D97" s="153">
        <f>MAX(F97:O97)</f>
        <v>3.658438585282056</v>
      </c>
      <c r="E97" s="76"/>
      <c r="F97" s="236"/>
      <c r="G97" s="230"/>
      <c r="H97" s="104">
        <v>3.658438585282056</v>
      </c>
      <c r="I97" s="67"/>
      <c r="J97" s="153"/>
      <c r="K97" s="329">
        <v>0</v>
      </c>
      <c r="L97" s="168"/>
      <c r="M97" s="90"/>
      <c r="N97" s="87"/>
      <c r="O97" s="121">
        <v>-0.86493919484627735</v>
      </c>
    </row>
    <row r="98" spans="1:15" x14ac:dyDescent="0.25">
      <c r="A98" s="4"/>
      <c r="B98" s="153"/>
      <c r="C98" s="153"/>
      <c r="D98" s="153"/>
      <c r="E98" s="153"/>
      <c r="F98" s="236"/>
      <c r="G98" s="230"/>
      <c r="H98" s="104"/>
      <c r="I98" s="67"/>
      <c r="J98" s="343"/>
      <c r="K98" s="329"/>
      <c r="L98" s="168"/>
      <c r="M98" s="90"/>
      <c r="N98" s="87"/>
      <c r="O98" s="121"/>
    </row>
    <row r="99" spans="1:15" x14ac:dyDescent="0.25">
      <c r="A99" s="9" t="s">
        <v>21</v>
      </c>
      <c r="B99" s="76"/>
      <c r="C99" s="76"/>
      <c r="D99" s="76"/>
      <c r="E99" s="76"/>
      <c r="F99" s="236"/>
      <c r="G99" s="230"/>
      <c r="H99" s="104"/>
      <c r="I99" s="67"/>
      <c r="J99" s="343"/>
      <c r="K99" s="329"/>
      <c r="L99" s="168"/>
      <c r="M99" s="90"/>
      <c r="N99" s="87"/>
      <c r="O99" s="121"/>
    </row>
    <row r="100" spans="1:15" x14ac:dyDescent="0.25">
      <c r="A100" s="10" t="s">
        <v>22</v>
      </c>
      <c r="B100" s="153">
        <f>AVERAGE(F100:O100)</f>
        <v>-4.5467446736432144</v>
      </c>
      <c r="C100" s="153">
        <f>MIN(F100:O100)</f>
        <v>-5.1603113354941712</v>
      </c>
      <c r="D100" s="153">
        <f>MAX(F100:O100)</f>
        <v>-3.6799226854354714</v>
      </c>
      <c r="E100" s="193"/>
      <c r="F100" s="236"/>
      <c r="G100" s="230"/>
      <c r="H100" s="104">
        <v>-3.6799226854354714</v>
      </c>
      <c r="I100" s="67"/>
      <c r="J100" s="153"/>
      <c r="K100" s="329">
        <v>-4.8</v>
      </c>
      <c r="L100" s="168"/>
      <c r="M100" s="90"/>
      <c r="N100" s="87"/>
      <c r="O100" s="121">
        <v>-5.1603113354941712</v>
      </c>
    </row>
    <row r="101" spans="1:15" x14ac:dyDescent="0.25">
      <c r="A101" s="10" t="s">
        <v>23</v>
      </c>
      <c r="B101" s="153">
        <f>AVERAGE(F101:O101)</f>
        <v>-2.3979916074379393</v>
      </c>
      <c r="C101" s="153">
        <f>MIN(F101:O101)</f>
        <v>-2.7133246666811073</v>
      </c>
      <c r="D101" s="153">
        <f>MAX(F101:O101)</f>
        <v>-1.780650155632711</v>
      </c>
      <c r="E101" s="193"/>
      <c r="F101" s="160"/>
      <c r="G101" s="160"/>
      <c r="H101" s="104">
        <v>-1.780650155632711</v>
      </c>
      <c r="I101" s="67"/>
      <c r="J101" s="90"/>
      <c r="K101" s="329">
        <v>-2.7</v>
      </c>
      <c r="L101" s="168"/>
      <c r="M101" s="90"/>
      <c r="N101" s="87"/>
      <c r="O101" s="121">
        <v>-2.7133246666811073</v>
      </c>
    </row>
    <row r="102" spans="1:15" x14ac:dyDescent="0.25">
      <c r="A102" s="11" t="s">
        <v>24</v>
      </c>
      <c r="B102" s="70">
        <f>AVERAGE(F102:O102)</f>
        <v>108.29802582456728</v>
      </c>
      <c r="C102" s="70">
        <f>MIN(F102:O102)</f>
        <v>107</v>
      </c>
      <c r="D102" s="70">
        <f>MAX(F102:O102)</f>
        <v>109.63719684062268</v>
      </c>
      <c r="E102" s="193"/>
      <c r="F102" s="161"/>
      <c r="G102" s="161"/>
      <c r="H102" s="126">
        <v>108.25688063307915</v>
      </c>
      <c r="I102" s="102"/>
      <c r="J102" s="126"/>
      <c r="K102" s="330">
        <v>107</v>
      </c>
      <c r="L102" s="175"/>
      <c r="M102" s="91"/>
      <c r="N102" s="273"/>
      <c r="O102" s="122">
        <v>109.63719684062268</v>
      </c>
    </row>
    <row r="103" spans="1:15" s="241" customFormat="1" x14ac:dyDescent="0.25">
      <c r="A103" s="192"/>
      <c r="B103" s="244"/>
      <c r="C103" s="244"/>
      <c r="D103" s="244"/>
      <c r="E103" s="78"/>
      <c r="F103" s="243"/>
      <c r="G103" s="243"/>
      <c r="H103" s="244"/>
      <c r="I103" s="243"/>
      <c r="J103" s="82"/>
      <c r="K103" s="243"/>
      <c r="L103" s="249"/>
      <c r="M103" s="244"/>
      <c r="N103" s="144"/>
      <c r="O103" s="219"/>
    </row>
    <row r="105" spans="1:15" ht="30" customHeight="1" x14ac:dyDescent="0.25">
      <c r="A105" s="352" t="s">
        <v>62</v>
      </c>
      <c r="B105" s="352"/>
      <c r="C105" s="352"/>
      <c r="D105" s="352"/>
      <c r="E105" s="352"/>
      <c r="F105" s="352"/>
      <c r="G105" s="352"/>
      <c r="H105" s="352"/>
      <c r="I105" s="352"/>
      <c r="J105" s="352"/>
      <c r="K105" s="352"/>
      <c r="L105" s="352"/>
      <c r="M105" s="352"/>
      <c r="N105" s="352"/>
      <c r="O105" s="352"/>
    </row>
    <row r="106" spans="1:15" x14ac:dyDescent="0.25">
      <c r="A106" s="18"/>
    </row>
  </sheetData>
  <mergeCells count="1">
    <mergeCell ref="A105:O105"/>
  </mergeCells>
  <phoneticPr fontId="15" type="noConversion"/>
  <pageMargins left="0.70866141732283472" right="0.70866141732283472" top="0.74803149606299213" bottom="0.74803149606299213" header="0.31496062992125984" footer="0.31496062992125984"/>
  <pageSetup paperSize="8" scale="35"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R106"/>
  <sheetViews>
    <sheetView tabSelected="1" zoomScaleNormal="100" workbookViewId="0">
      <pane xSplit="1" ySplit="2" topLeftCell="F54" activePane="bottomRight" state="frozen"/>
      <selection activeCell="L43" sqref="L43:L68"/>
      <selection pane="topRight" activeCell="L43" sqref="L43:L68"/>
      <selection pane="bottomLeft" activeCell="L43" sqref="L43:L68"/>
      <selection pane="bottomRight" activeCell="K43" sqref="K43"/>
    </sheetView>
  </sheetViews>
  <sheetFormatPr defaultRowHeight="15" x14ac:dyDescent="0.25"/>
  <cols>
    <col min="1" max="1" width="47.85546875" customWidth="1"/>
    <col min="2" max="4" width="9.7109375" customWidth="1"/>
    <col min="5" max="5" width="2.85546875" style="195" customWidth="1"/>
    <col min="6" max="8" width="10.7109375" customWidth="1"/>
    <col min="9" max="9" width="10.7109375" style="179" customWidth="1"/>
    <col min="10" max="11" width="10.7109375" customWidth="1"/>
    <col min="12" max="12" width="10.7109375" style="167" customWidth="1"/>
    <col min="13" max="16" width="10.7109375" customWidth="1"/>
    <col min="17" max="17" width="10.7109375" style="113" customWidth="1"/>
    <col min="18" max="18" width="2.140625" customWidth="1"/>
  </cols>
  <sheetData>
    <row r="1" spans="1:18" x14ac:dyDescent="0.25">
      <c r="A1" s="23" t="s">
        <v>30</v>
      </c>
      <c r="B1" s="1"/>
      <c r="C1" s="1"/>
      <c r="D1" s="1"/>
      <c r="E1" s="191"/>
    </row>
    <row r="2" spans="1:18" s="1" customFormat="1" ht="30" x14ac:dyDescent="0.25">
      <c r="B2" s="66" t="s">
        <v>25</v>
      </c>
      <c r="C2" s="66" t="s">
        <v>26</v>
      </c>
      <c r="D2" s="66" t="s">
        <v>27</v>
      </c>
      <c r="E2" s="194"/>
      <c r="F2" s="66" t="s">
        <v>49</v>
      </c>
      <c r="G2" s="66" t="s">
        <v>50</v>
      </c>
      <c r="H2" s="66" t="s">
        <v>51</v>
      </c>
      <c r="I2" s="66" t="s">
        <v>52</v>
      </c>
      <c r="J2" s="66" t="s">
        <v>53</v>
      </c>
      <c r="K2" s="66" t="s">
        <v>54</v>
      </c>
      <c r="L2" s="66" t="s">
        <v>55</v>
      </c>
      <c r="M2" s="66" t="s">
        <v>56</v>
      </c>
      <c r="N2" s="66" t="s">
        <v>57</v>
      </c>
      <c r="O2" s="66" t="s">
        <v>58</v>
      </c>
      <c r="P2" s="66" t="s">
        <v>59</v>
      </c>
      <c r="Q2" s="216" t="s">
        <v>42</v>
      </c>
      <c r="R2" s="117"/>
    </row>
    <row r="3" spans="1:18" x14ac:dyDescent="0.25">
      <c r="A3" s="1"/>
      <c r="B3" s="84"/>
      <c r="C3" s="84"/>
      <c r="D3" s="84"/>
      <c r="E3" s="77"/>
      <c r="F3" s="75"/>
      <c r="G3" s="75"/>
      <c r="H3" s="75"/>
      <c r="I3" s="123"/>
      <c r="J3" s="75"/>
      <c r="K3" s="75"/>
      <c r="L3" s="197"/>
      <c r="M3" s="75"/>
      <c r="N3" s="75"/>
      <c r="O3" s="75"/>
      <c r="P3" s="75"/>
      <c r="Q3" s="217"/>
      <c r="R3" s="118"/>
    </row>
    <row r="4" spans="1:18" x14ac:dyDescent="0.25">
      <c r="A4" s="22">
        <f>Belgium!A4</f>
        <v>2024</v>
      </c>
      <c r="B4" s="85"/>
      <c r="C4" s="85"/>
      <c r="D4" s="85"/>
      <c r="E4" s="345"/>
      <c r="F4" s="81"/>
      <c r="G4" s="135"/>
      <c r="H4" s="80"/>
      <c r="I4" s="231"/>
      <c r="J4" s="80"/>
      <c r="K4" s="81"/>
      <c r="L4" s="357"/>
      <c r="M4" s="80"/>
      <c r="N4" s="81"/>
      <c r="O4" s="135"/>
      <c r="P4" s="80"/>
      <c r="Q4" s="218"/>
      <c r="R4" s="118"/>
    </row>
    <row r="5" spans="1:18" x14ac:dyDescent="0.25">
      <c r="A5" s="4"/>
      <c r="B5" s="68"/>
      <c r="C5" s="68"/>
      <c r="D5" s="68"/>
      <c r="E5" s="153"/>
      <c r="F5" s="90"/>
      <c r="G5" s="82"/>
      <c r="H5" s="90"/>
      <c r="I5" s="188"/>
      <c r="J5" s="127"/>
      <c r="K5" s="90"/>
      <c r="L5" s="156"/>
      <c r="M5" s="90"/>
      <c r="N5" s="82"/>
      <c r="O5" s="127"/>
      <c r="P5" s="90"/>
      <c r="Q5" s="114"/>
      <c r="R5" s="118"/>
    </row>
    <row r="6" spans="1:18" x14ac:dyDescent="0.25">
      <c r="A6" s="9" t="s">
        <v>3</v>
      </c>
      <c r="B6" s="76"/>
      <c r="C6" s="76"/>
      <c r="D6" s="76"/>
      <c r="E6" s="76"/>
      <c r="F6" s="90"/>
      <c r="G6" s="82"/>
      <c r="H6" s="90"/>
      <c r="I6" s="188"/>
      <c r="J6" s="127"/>
      <c r="K6" s="90"/>
      <c r="L6" s="153"/>
      <c r="M6" s="104"/>
      <c r="N6" s="90"/>
      <c r="O6" s="90"/>
      <c r="P6" s="104"/>
      <c r="Q6" s="114"/>
      <c r="R6" s="119"/>
    </row>
    <row r="7" spans="1:18" x14ac:dyDescent="0.25">
      <c r="A7" s="4" t="s">
        <v>4</v>
      </c>
      <c r="B7" s="68">
        <f t="shared" ref="B7:B17" si="0">AVERAGE(F7:Q7)</f>
        <v>0.55143610713659541</v>
      </c>
      <c r="C7" s="68">
        <f t="shared" ref="C7:C17" si="1">MIN(F7:Q7)</f>
        <v>0.2189158615369502</v>
      </c>
      <c r="D7" s="68">
        <f t="shared" ref="D7:D17" si="2">MAX(F7:Q7)</f>
        <v>0.9032070291589811</v>
      </c>
      <c r="E7" s="153"/>
      <c r="F7" s="343">
        <v>0.6</v>
      </c>
      <c r="G7" s="75">
        <v>0.2189158615369502</v>
      </c>
      <c r="H7" s="335">
        <v>0.7</v>
      </c>
      <c r="I7" s="317">
        <v>0.40847998143300002</v>
      </c>
      <c r="J7" s="354">
        <v>0.5</v>
      </c>
      <c r="K7" s="331">
        <v>0.4</v>
      </c>
      <c r="L7" s="67">
        <v>0.5</v>
      </c>
      <c r="M7" s="300">
        <v>0.5</v>
      </c>
      <c r="N7" s="89">
        <v>0.9032070291589811</v>
      </c>
      <c r="O7" s="343">
        <v>0.7</v>
      </c>
      <c r="P7" s="286">
        <v>0.6</v>
      </c>
      <c r="Q7" s="114">
        <v>0.58663041351021405</v>
      </c>
      <c r="R7" s="119"/>
    </row>
    <row r="8" spans="1:18" x14ac:dyDescent="0.25">
      <c r="A8" s="4" t="s">
        <v>5</v>
      </c>
      <c r="B8" s="68">
        <f t="shared" si="0"/>
        <v>0.96121133479503607</v>
      </c>
      <c r="C8" s="68">
        <f t="shared" si="1"/>
        <v>0.6</v>
      </c>
      <c r="D8" s="68">
        <f t="shared" si="2"/>
        <v>1.2</v>
      </c>
      <c r="E8" s="153"/>
      <c r="F8" s="343"/>
      <c r="G8" s="75">
        <v>0.75764388954004946</v>
      </c>
      <c r="H8" s="335">
        <v>1.1000000000000001</v>
      </c>
      <c r="I8" s="317">
        <v>0.89777262107900002</v>
      </c>
      <c r="J8" s="354">
        <v>0.9</v>
      </c>
      <c r="K8" s="331">
        <v>1</v>
      </c>
      <c r="L8" s="67"/>
      <c r="M8" s="300">
        <v>0.6</v>
      </c>
      <c r="N8" s="89">
        <v>0.9851855690010014</v>
      </c>
      <c r="O8" s="343">
        <v>1.2</v>
      </c>
      <c r="P8" s="289">
        <v>1</v>
      </c>
      <c r="Q8" s="114">
        <v>1.1715112683303099</v>
      </c>
      <c r="R8" s="119"/>
    </row>
    <row r="9" spans="1:18" x14ac:dyDescent="0.25">
      <c r="A9" s="4" t="s">
        <v>6</v>
      </c>
      <c r="B9" s="68">
        <f t="shared" si="0"/>
        <v>1.2889669008078193</v>
      </c>
      <c r="C9" s="68">
        <f t="shared" si="1"/>
        <v>0.9</v>
      </c>
      <c r="D9" s="68">
        <f t="shared" si="2"/>
        <v>1.8409175155001511</v>
      </c>
      <c r="E9" s="153"/>
      <c r="F9" s="343"/>
      <c r="G9" s="75">
        <v>1.2711320652459834</v>
      </c>
      <c r="H9" s="100">
        <v>1.2</v>
      </c>
      <c r="I9" s="317">
        <v>1.0706046917300001</v>
      </c>
      <c r="J9" s="355">
        <v>0.9</v>
      </c>
      <c r="K9" s="100">
        <v>1.3</v>
      </c>
      <c r="L9" s="67"/>
      <c r="M9" s="302">
        <v>1.5</v>
      </c>
      <c r="N9" s="89">
        <v>1.8409175155001511</v>
      </c>
      <c r="O9" s="100">
        <v>1.5</v>
      </c>
      <c r="P9" s="290">
        <v>1</v>
      </c>
      <c r="Q9" s="114">
        <v>1.3070147356020601</v>
      </c>
      <c r="R9" s="119"/>
    </row>
    <row r="10" spans="1:18" x14ac:dyDescent="0.25">
      <c r="A10" s="4" t="s">
        <v>7</v>
      </c>
      <c r="B10" s="68">
        <f t="shared" si="0"/>
        <v>0.15992873058402221</v>
      </c>
      <c r="C10" s="68">
        <f t="shared" si="1"/>
        <v>-1.6</v>
      </c>
      <c r="D10" s="68">
        <f t="shared" si="2"/>
        <v>1.4555789340216618</v>
      </c>
      <c r="E10" s="153"/>
      <c r="F10" s="343"/>
      <c r="G10" s="75">
        <v>0.5660725068925565</v>
      </c>
      <c r="H10" s="100">
        <v>1.3</v>
      </c>
      <c r="I10" s="317">
        <v>-0.56645874756900005</v>
      </c>
      <c r="J10" s="355">
        <v>1</v>
      </c>
      <c r="K10" s="100">
        <v>-1.6</v>
      </c>
      <c r="L10" s="67"/>
      <c r="M10" s="302">
        <v>0.6</v>
      </c>
      <c r="N10" s="89">
        <v>1.4555789340216618</v>
      </c>
      <c r="O10" s="100">
        <v>0.6</v>
      </c>
      <c r="P10" s="288">
        <v>-1.2</v>
      </c>
      <c r="Q10" s="114">
        <v>-0.55590538750499596</v>
      </c>
      <c r="R10" s="119"/>
    </row>
    <row r="11" spans="1:18" x14ac:dyDescent="0.25">
      <c r="A11" s="4" t="s">
        <v>8</v>
      </c>
      <c r="B11" s="68">
        <f t="shared" si="0"/>
        <v>6.2644122393691299</v>
      </c>
      <c r="C11" s="68">
        <f t="shared" si="1"/>
        <v>6.2644122393691299</v>
      </c>
      <c r="D11" s="68">
        <f t="shared" si="2"/>
        <v>6.2644122393691299</v>
      </c>
      <c r="E11" s="153"/>
      <c r="F11" s="343"/>
      <c r="G11" s="75"/>
      <c r="H11" s="335"/>
      <c r="I11" s="315"/>
      <c r="J11" s="354"/>
      <c r="K11" s="331"/>
      <c r="L11" s="67"/>
      <c r="M11" s="300"/>
      <c r="N11" s="89"/>
      <c r="O11" s="343"/>
      <c r="P11" s="286"/>
      <c r="Q11" s="114">
        <v>6.2644122393691299</v>
      </c>
      <c r="R11" s="119"/>
    </row>
    <row r="12" spans="1:18" x14ac:dyDescent="0.25">
      <c r="A12" s="4" t="s">
        <v>9</v>
      </c>
      <c r="B12" s="68">
        <f t="shared" si="0"/>
        <v>-0.97674303378537697</v>
      </c>
      <c r="C12" s="68">
        <f t="shared" si="1"/>
        <v>-0.97674303378537697</v>
      </c>
      <c r="D12" s="68">
        <f t="shared" si="2"/>
        <v>-0.97674303378537697</v>
      </c>
      <c r="E12" s="153"/>
      <c r="F12" s="343"/>
      <c r="G12" s="75"/>
      <c r="H12" s="335"/>
      <c r="I12" s="315"/>
      <c r="J12" s="354"/>
      <c r="K12" s="331"/>
      <c r="L12" s="67"/>
      <c r="M12" s="300"/>
      <c r="N12" s="89"/>
      <c r="O12" s="343"/>
      <c r="P12" s="286"/>
      <c r="Q12" s="114">
        <v>-0.97674303378537697</v>
      </c>
      <c r="R12" s="119"/>
    </row>
    <row r="13" spans="1:18" x14ac:dyDescent="0.25">
      <c r="A13" s="4" t="s">
        <v>10</v>
      </c>
      <c r="B13" s="68">
        <f t="shared" si="0"/>
        <v>-2.6055231221160797</v>
      </c>
      <c r="C13" s="68">
        <f t="shared" si="1"/>
        <v>-3.31104624423216</v>
      </c>
      <c r="D13" s="68">
        <f t="shared" si="2"/>
        <v>-1.9</v>
      </c>
      <c r="E13" s="153"/>
      <c r="F13" s="343"/>
      <c r="G13" s="75"/>
      <c r="H13" s="335"/>
      <c r="I13" s="315"/>
      <c r="J13" s="354"/>
      <c r="K13" s="100">
        <v>-1.9</v>
      </c>
      <c r="L13" s="67"/>
      <c r="M13" s="300"/>
      <c r="N13" s="89"/>
      <c r="O13" s="343"/>
      <c r="P13" s="286"/>
      <c r="Q13" s="114">
        <v>-3.31104624423216</v>
      </c>
      <c r="R13" s="119"/>
    </row>
    <row r="14" spans="1:18" x14ac:dyDescent="0.25">
      <c r="A14" s="4" t="s">
        <v>11</v>
      </c>
      <c r="B14" s="68">
        <f t="shared" si="0"/>
        <v>0.12187668354725369</v>
      </c>
      <c r="C14" s="68">
        <f t="shared" si="1"/>
        <v>-0.2</v>
      </c>
      <c r="D14" s="68">
        <f t="shared" si="2"/>
        <v>1.6424746769037</v>
      </c>
      <c r="E14" s="153"/>
      <c r="F14" s="343"/>
      <c r="G14" s="75">
        <v>0.15141232427864282</v>
      </c>
      <c r="H14" s="335">
        <v>-0.2</v>
      </c>
      <c r="I14" s="317">
        <v>-3.89834522965E-2</v>
      </c>
      <c r="J14" s="354"/>
      <c r="K14" s="100">
        <v>0</v>
      </c>
      <c r="L14" s="67"/>
      <c r="M14" s="300">
        <v>-0.1</v>
      </c>
      <c r="N14" s="89">
        <v>-5.8013396960559474E-2</v>
      </c>
      <c r="O14" s="153">
        <v>-0.2</v>
      </c>
      <c r="P14" s="286">
        <v>-0.1</v>
      </c>
      <c r="Q14" s="114">
        <v>1.6424746769037</v>
      </c>
      <c r="R14" s="119"/>
    </row>
    <row r="15" spans="1:18" x14ac:dyDescent="0.25">
      <c r="A15" s="4" t="s">
        <v>12</v>
      </c>
      <c r="B15" s="68">
        <f t="shared" si="0"/>
        <v>0.5841552351403323</v>
      </c>
      <c r="C15" s="68">
        <f t="shared" si="1"/>
        <v>-0.70709407461944096</v>
      </c>
      <c r="D15" s="68">
        <f t="shared" si="2"/>
        <v>2.2000000000000002</v>
      </c>
      <c r="E15" s="153"/>
      <c r="F15" s="343"/>
      <c r="G15" s="75">
        <v>-0.70709407461944096</v>
      </c>
      <c r="H15" s="335">
        <v>0.8</v>
      </c>
      <c r="I15" s="317">
        <v>-0.10262610536</v>
      </c>
      <c r="J15" s="354">
        <v>0.5</v>
      </c>
      <c r="K15" s="100">
        <v>2.2000000000000002</v>
      </c>
      <c r="L15" s="67"/>
      <c r="M15" s="300">
        <v>0.4</v>
      </c>
      <c r="N15" s="89">
        <v>0.77569614207055881</v>
      </c>
      <c r="O15" s="153">
        <v>0.4</v>
      </c>
      <c r="P15" s="286">
        <v>0.6</v>
      </c>
      <c r="Q15" s="114">
        <v>0.97557638931220503</v>
      </c>
      <c r="R15" s="119"/>
    </row>
    <row r="16" spans="1:18" x14ac:dyDescent="0.25">
      <c r="A16" s="4" t="s">
        <v>13</v>
      </c>
      <c r="B16" s="68">
        <f t="shared" si="0"/>
        <v>0.96712139685951182</v>
      </c>
      <c r="C16" s="68">
        <f t="shared" si="1"/>
        <v>0</v>
      </c>
      <c r="D16" s="68">
        <f t="shared" si="2"/>
        <v>2.5</v>
      </c>
      <c r="E16" s="153"/>
      <c r="F16" s="343"/>
      <c r="G16" s="75">
        <v>0.75057794559199031</v>
      </c>
      <c r="H16" s="335">
        <v>1.2</v>
      </c>
      <c r="I16" s="317">
        <v>0.160564400749</v>
      </c>
      <c r="J16" s="354">
        <v>1.1000000000000001</v>
      </c>
      <c r="K16" s="100">
        <v>2.5</v>
      </c>
      <c r="L16" s="67"/>
      <c r="M16" s="300">
        <v>0.8</v>
      </c>
      <c r="N16" s="89">
        <v>1.3913644667177483</v>
      </c>
      <c r="O16" s="153">
        <v>1</v>
      </c>
      <c r="P16" s="289">
        <v>0</v>
      </c>
      <c r="Q16" s="114">
        <v>0.76870715553638003</v>
      </c>
      <c r="R16" s="119"/>
    </row>
    <row r="17" spans="1:18" x14ac:dyDescent="0.25">
      <c r="A17" s="4" t="s">
        <v>14</v>
      </c>
      <c r="B17" s="68">
        <f t="shared" si="0"/>
        <v>-0.2522388680602855</v>
      </c>
      <c r="C17" s="68">
        <f t="shared" si="1"/>
        <v>-0.72127279539682565</v>
      </c>
      <c r="D17" s="68">
        <f t="shared" si="2"/>
        <v>0</v>
      </c>
      <c r="E17" s="153"/>
      <c r="F17" s="343"/>
      <c r="G17" s="75">
        <v>-0.72127279539682565</v>
      </c>
      <c r="H17" s="100">
        <v>-0.2</v>
      </c>
      <c r="I17" s="317">
        <v>-0.13148084312300001</v>
      </c>
      <c r="J17" s="354"/>
      <c r="K17" s="100">
        <v>0</v>
      </c>
      <c r="L17" s="67"/>
      <c r="M17" s="302">
        <v>-0.2</v>
      </c>
      <c r="N17" s="89"/>
      <c r="O17" s="69">
        <v>-0.3</v>
      </c>
      <c r="P17" s="286"/>
      <c r="Q17" s="114">
        <v>-0.21291843790217299</v>
      </c>
      <c r="R17" s="119"/>
    </row>
    <row r="18" spans="1:18" x14ac:dyDescent="0.25">
      <c r="A18" s="4"/>
      <c r="B18" s="68"/>
      <c r="C18" s="68"/>
      <c r="D18" s="68"/>
      <c r="E18" s="153"/>
      <c r="F18" s="343"/>
      <c r="G18" s="75"/>
      <c r="H18" s="335"/>
      <c r="I18" s="315"/>
      <c r="J18" s="354"/>
      <c r="K18" s="331"/>
      <c r="L18" s="67"/>
      <c r="M18" s="300"/>
      <c r="N18" s="89"/>
      <c r="O18" s="153"/>
      <c r="P18" s="286"/>
      <c r="Q18" s="114"/>
      <c r="R18" s="119"/>
    </row>
    <row r="19" spans="1:18" x14ac:dyDescent="0.25">
      <c r="A19" s="9" t="s">
        <v>15</v>
      </c>
      <c r="B19" s="76"/>
      <c r="C19" s="76"/>
      <c r="D19" s="76"/>
      <c r="E19" s="76"/>
      <c r="F19" s="343"/>
      <c r="G19" s="75"/>
      <c r="H19" s="335"/>
      <c r="I19" s="315"/>
      <c r="J19" s="354"/>
      <c r="K19" s="331"/>
      <c r="L19" s="67"/>
      <c r="M19" s="300"/>
      <c r="N19" s="89"/>
      <c r="O19" s="153"/>
      <c r="P19" s="286"/>
      <c r="Q19" s="114"/>
      <c r="R19" s="119"/>
    </row>
    <row r="20" spans="1:18" x14ac:dyDescent="0.25">
      <c r="A20" s="4" t="s">
        <v>16</v>
      </c>
      <c r="B20" s="68">
        <f>AVERAGE(F20:Q20)</f>
        <v>0.53953237523388353</v>
      </c>
      <c r="C20" s="68">
        <f>MIN(F20:Q20)</f>
        <v>0.45812950093553401</v>
      </c>
      <c r="D20" s="68">
        <f>MAX(F20:Q20)</f>
        <v>0.7</v>
      </c>
      <c r="E20" s="153"/>
      <c r="F20" s="343"/>
      <c r="G20" s="82"/>
      <c r="H20" s="335"/>
      <c r="I20" s="315"/>
      <c r="J20" s="354"/>
      <c r="K20" s="331"/>
      <c r="L20" s="67"/>
      <c r="M20" s="300"/>
      <c r="N20" s="89">
        <v>0.7</v>
      </c>
      <c r="O20" s="69">
        <v>0.5</v>
      </c>
      <c r="P20" s="286">
        <v>0.5</v>
      </c>
      <c r="Q20" s="114">
        <v>0.45812950093553401</v>
      </c>
      <c r="R20" s="119"/>
    </row>
    <row r="21" spans="1:18" x14ac:dyDescent="0.25">
      <c r="A21" s="4" t="s">
        <v>17</v>
      </c>
      <c r="B21" s="68">
        <f>AVERAGE(F21:Q21)</f>
        <v>6.6277631168639166</v>
      </c>
      <c r="C21" s="68">
        <f>MIN(F21:Q21)</f>
        <v>6.3654346153910026</v>
      </c>
      <c r="D21" s="68">
        <f>MAX(F21:Q21)</f>
        <v>6.7</v>
      </c>
      <c r="E21" s="153"/>
      <c r="F21" s="343"/>
      <c r="G21" s="75">
        <v>6.3654346153910026</v>
      </c>
      <c r="H21" s="335">
        <v>6.7</v>
      </c>
      <c r="I21" s="317">
        <v>6.5879771707400003</v>
      </c>
      <c r="J21" s="354">
        <v>6.7</v>
      </c>
      <c r="K21" s="331"/>
      <c r="L21" s="67"/>
      <c r="M21" s="300"/>
      <c r="N21" s="89">
        <v>6.6</v>
      </c>
      <c r="O21" s="69">
        <v>6.7</v>
      </c>
      <c r="P21" s="286">
        <v>6.7</v>
      </c>
      <c r="Q21" s="114">
        <v>6.6686931487803296</v>
      </c>
      <c r="R21" s="119"/>
    </row>
    <row r="22" spans="1:18" x14ac:dyDescent="0.25">
      <c r="A22" s="4"/>
      <c r="B22" s="68"/>
      <c r="C22" s="68"/>
      <c r="D22" s="68"/>
      <c r="E22" s="153"/>
      <c r="F22" s="343"/>
      <c r="G22" s="75"/>
      <c r="H22" s="335"/>
      <c r="I22" s="315"/>
      <c r="J22" s="354"/>
      <c r="K22" s="331"/>
      <c r="L22" s="67"/>
      <c r="M22" s="300"/>
      <c r="N22" s="89"/>
      <c r="O22" s="153"/>
      <c r="P22" s="286"/>
      <c r="Q22" s="114"/>
      <c r="R22" s="119"/>
    </row>
    <row r="23" spans="1:18" x14ac:dyDescent="0.25">
      <c r="A23" s="9" t="s">
        <v>18</v>
      </c>
      <c r="B23" s="76"/>
      <c r="C23" s="76"/>
      <c r="D23" s="76"/>
      <c r="E23" s="76"/>
      <c r="F23" s="343"/>
      <c r="G23" s="75"/>
      <c r="H23" s="335"/>
      <c r="I23" s="315"/>
      <c r="J23" s="354"/>
      <c r="K23" s="331"/>
      <c r="L23" s="67"/>
      <c r="M23" s="300"/>
      <c r="N23" s="89"/>
      <c r="O23" s="153"/>
      <c r="P23" s="286"/>
      <c r="Q23" s="114"/>
      <c r="R23" s="119"/>
    </row>
    <row r="24" spans="1:18" x14ac:dyDescent="0.25">
      <c r="A24" s="212" t="s">
        <v>43</v>
      </c>
      <c r="B24" s="68">
        <f>AVERAGE(F24:Q24)</f>
        <v>2.4074897253990608</v>
      </c>
      <c r="C24" s="68">
        <f>MIN(F24:Q24)</f>
        <v>2.1</v>
      </c>
      <c r="D24" s="68">
        <f>MAX(F24:Q24)</f>
        <v>2.6075557151283295</v>
      </c>
      <c r="E24" s="153"/>
      <c r="F24" s="343">
        <v>2.6</v>
      </c>
      <c r="G24" s="75">
        <v>2.2143600863397062</v>
      </c>
      <c r="H24" s="335">
        <v>2.6</v>
      </c>
      <c r="I24" s="317">
        <v>2.2341651865699999</v>
      </c>
      <c r="J24" s="354">
        <v>2.5</v>
      </c>
      <c r="K24" s="331">
        <v>2.6</v>
      </c>
      <c r="L24" s="67">
        <v>2.1</v>
      </c>
      <c r="M24" s="300">
        <v>2.4</v>
      </c>
      <c r="N24" s="89">
        <v>2.6075557151283295</v>
      </c>
      <c r="O24" s="153">
        <v>2.2999999999999998</v>
      </c>
      <c r="P24" s="286">
        <v>2.4</v>
      </c>
      <c r="Q24" s="114">
        <v>2.3337957167507</v>
      </c>
      <c r="R24" s="119"/>
    </row>
    <row r="25" spans="1:18" s="190" customFormat="1" x14ac:dyDescent="0.25">
      <c r="A25" s="213" t="s">
        <v>44</v>
      </c>
      <c r="B25" s="153">
        <f>AVERAGE(F25:Q25)</f>
        <v>2.5918614312162882</v>
      </c>
      <c r="C25" s="153">
        <f>MIN(F25:Q25)</f>
        <v>2.4852873249934975</v>
      </c>
      <c r="D25" s="153">
        <f>MAX(F25:Q25)</f>
        <v>2.7</v>
      </c>
      <c r="E25" s="153"/>
      <c r="F25" s="343"/>
      <c r="G25" s="75">
        <v>2.4852873249934975</v>
      </c>
      <c r="H25" s="335">
        <v>2.7</v>
      </c>
      <c r="I25" s="317">
        <v>2.5316831822600001</v>
      </c>
      <c r="J25" s="354">
        <v>2.6</v>
      </c>
      <c r="K25" s="331">
        <v>2.6</v>
      </c>
      <c r="L25" s="67"/>
      <c r="M25" s="300">
        <v>2.6</v>
      </c>
      <c r="N25" s="89">
        <v>2.5712194988393557</v>
      </c>
      <c r="O25" s="69">
        <v>2.6</v>
      </c>
      <c r="P25" s="288">
        <v>2.6</v>
      </c>
      <c r="Q25" s="114">
        <v>2.6304243060700299</v>
      </c>
      <c r="R25" s="119"/>
    </row>
    <row r="26" spans="1:18" x14ac:dyDescent="0.25">
      <c r="A26" s="4" t="s">
        <v>19</v>
      </c>
      <c r="B26" s="68">
        <f>AVERAGE(F26:Q26)</f>
        <v>2.9551934340600039</v>
      </c>
      <c r="C26" s="68">
        <f>MIN(F26:Q26)</f>
        <v>2.6</v>
      </c>
      <c r="D26" s="68">
        <f>MAX(F26:Q26)</f>
        <v>3.3173919648124217</v>
      </c>
      <c r="E26" s="153"/>
      <c r="F26" s="343"/>
      <c r="G26" s="75">
        <v>3.3173919648124217</v>
      </c>
      <c r="H26" s="335"/>
      <c r="I26" s="315"/>
      <c r="J26" s="354"/>
      <c r="K26" s="331"/>
      <c r="L26" s="67"/>
      <c r="M26" s="300"/>
      <c r="N26" s="89"/>
      <c r="O26" s="69">
        <v>2.6</v>
      </c>
      <c r="P26" s="286"/>
      <c r="Q26" s="114">
        <v>2.9481883373675899</v>
      </c>
      <c r="R26" s="119"/>
    </row>
    <row r="27" spans="1:18" x14ac:dyDescent="0.25">
      <c r="A27" s="4"/>
      <c r="B27" s="68"/>
      <c r="C27" s="68"/>
      <c r="D27" s="68"/>
      <c r="E27" s="153"/>
      <c r="F27" s="343"/>
      <c r="G27" s="75"/>
      <c r="H27" s="335"/>
      <c r="I27" s="315"/>
      <c r="J27" s="354"/>
      <c r="K27" s="331"/>
      <c r="L27" s="67"/>
      <c r="M27" s="300"/>
      <c r="N27" s="89"/>
      <c r="O27" s="153"/>
      <c r="P27" s="286"/>
      <c r="Q27" s="114"/>
      <c r="R27" s="119"/>
    </row>
    <row r="28" spans="1:18" x14ac:dyDescent="0.25">
      <c r="A28" s="9" t="s">
        <v>20</v>
      </c>
      <c r="B28" s="68">
        <f>AVERAGE(F28:Q28)</f>
        <v>2.0388971457801066</v>
      </c>
      <c r="C28" s="68">
        <f>MIN(F28:Q28)</f>
        <v>0.9</v>
      </c>
      <c r="D28" s="68">
        <f>MAX(F28:Q28)</f>
        <v>3.2230690813167202</v>
      </c>
      <c r="E28" s="76"/>
      <c r="F28" s="343"/>
      <c r="G28" s="75">
        <v>1.3203137933639189</v>
      </c>
      <c r="H28" s="335"/>
      <c r="I28" s="317">
        <v>1.49</v>
      </c>
      <c r="J28" s="354">
        <v>0.9</v>
      </c>
      <c r="K28" s="331"/>
      <c r="L28" s="67"/>
      <c r="M28" s="300"/>
      <c r="N28" s="89"/>
      <c r="O28" s="69">
        <v>3</v>
      </c>
      <c r="P28" s="286">
        <v>2.2999999999999998</v>
      </c>
      <c r="Q28" s="114">
        <v>3.2230690813167202</v>
      </c>
      <c r="R28" s="119"/>
    </row>
    <row r="29" spans="1:18" x14ac:dyDescent="0.25">
      <c r="A29" s="4"/>
      <c r="B29" s="68"/>
      <c r="C29" s="68"/>
      <c r="D29" s="68"/>
      <c r="E29" s="153"/>
      <c r="F29" s="343"/>
      <c r="G29" s="75"/>
      <c r="H29" s="335"/>
      <c r="I29" s="315"/>
      <c r="J29" s="354"/>
      <c r="K29" s="331"/>
      <c r="L29" s="226"/>
      <c r="M29" s="300"/>
      <c r="N29" s="89"/>
      <c r="O29" s="153"/>
      <c r="P29" s="286"/>
      <c r="Q29" s="114"/>
      <c r="R29" s="119"/>
    </row>
    <row r="30" spans="1:18" x14ac:dyDescent="0.25">
      <c r="A30" s="9" t="s">
        <v>21</v>
      </c>
      <c r="B30" s="76"/>
      <c r="C30" s="76"/>
      <c r="D30" s="76"/>
      <c r="E30" s="76"/>
      <c r="F30" s="343"/>
      <c r="G30" s="75"/>
      <c r="H30" s="335"/>
      <c r="I30" s="315"/>
      <c r="J30" s="354"/>
      <c r="K30" s="331"/>
      <c r="L30" s="226"/>
      <c r="M30" s="300"/>
      <c r="N30" s="89"/>
      <c r="O30" s="153"/>
      <c r="P30" s="286"/>
      <c r="Q30" s="114"/>
      <c r="R30" s="119"/>
    </row>
    <row r="31" spans="1:18" x14ac:dyDescent="0.25">
      <c r="A31" s="10" t="s">
        <v>22</v>
      </c>
      <c r="B31" s="68">
        <f>AVERAGE(F31:Q31)</f>
        <v>-2.918090426515576</v>
      </c>
      <c r="C31" s="68">
        <f>MIN(F31:Q31)</f>
        <v>-3.0934860777000002</v>
      </c>
      <c r="D31" s="68">
        <f>MAX(F31:Q31)</f>
        <v>-2.8</v>
      </c>
      <c r="E31" s="193"/>
      <c r="F31" s="343"/>
      <c r="G31" s="75">
        <v>-2.8355629038199437</v>
      </c>
      <c r="H31" s="335"/>
      <c r="I31" s="317">
        <v>-3.0934860777000002</v>
      </c>
      <c r="J31" s="354">
        <v>-2.8</v>
      </c>
      <c r="K31" s="331">
        <v>-2.8</v>
      </c>
      <c r="L31" s="202"/>
      <c r="M31" s="303">
        <v>-3</v>
      </c>
      <c r="N31" s="89">
        <v>-2.8</v>
      </c>
      <c r="O31" s="153">
        <v>-3</v>
      </c>
      <c r="P31" s="289">
        <v>-3.0355691389019208</v>
      </c>
      <c r="Q31" s="114">
        <v>-2.8981957182183198</v>
      </c>
      <c r="R31" s="119"/>
    </row>
    <row r="32" spans="1:18" x14ac:dyDescent="0.25">
      <c r="A32" s="10" t="s">
        <v>23</v>
      </c>
      <c r="B32" s="68">
        <f>AVERAGE(F32:Q32)</f>
        <v>-1.0952266688107013</v>
      </c>
      <c r="C32" s="68">
        <f>MIN(F32:Q32)</f>
        <v>-1.1673658249468346</v>
      </c>
      <c r="D32" s="68">
        <f>MAX(F32:Q32)</f>
        <v>-1.0251691103503791</v>
      </c>
      <c r="E32" s="193"/>
      <c r="F32" s="343"/>
      <c r="G32" s="75">
        <v>-1.0251691103503791</v>
      </c>
      <c r="H32" s="335"/>
      <c r="I32" s="315"/>
      <c r="J32" s="354"/>
      <c r="K32" s="331"/>
      <c r="L32" s="202"/>
      <c r="M32" s="300"/>
      <c r="N32" s="89"/>
      <c r="O32" s="153"/>
      <c r="P32" s="289">
        <v>-1.1673658249468346</v>
      </c>
      <c r="Q32" s="114">
        <v>-1.09314507113489</v>
      </c>
      <c r="R32" s="119"/>
    </row>
    <row r="33" spans="1:18" x14ac:dyDescent="0.25">
      <c r="A33" s="11" t="s">
        <v>24</v>
      </c>
      <c r="B33" s="70">
        <f>AVERAGE(F33:Q33)</f>
        <v>89.556977016516925</v>
      </c>
      <c r="C33" s="70">
        <f>MIN(F33:Q33)</f>
        <v>88</v>
      </c>
      <c r="D33" s="70">
        <f>MAX(F33:Q33)</f>
        <v>90.899725323699997</v>
      </c>
      <c r="E33" s="193"/>
      <c r="F33" s="344"/>
      <c r="G33" s="83">
        <v>89.360555252789197</v>
      </c>
      <c r="H33" s="122"/>
      <c r="I33" s="316">
        <v>90.899725323699997</v>
      </c>
      <c r="J33" s="356">
        <v>90.6</v>
      </c>
      <c r="K33" s="332">
        <v>89.3</v>
      </c>
      <c r="L33" s="203"/>
      <c r="M33" s="301">
        <v>88.9</v>
      </c>
      <c r="N33" s="235">
        <v>89.9</v>
      </c>
      <c r="O33" s="70">
        <v>88</v>
      </c>
      <c r="P33" s="287">
        <v>90.576433145681037</v>
      </c>
      <c r="Q33" s="125">
        <v>88.476079426482102</v>
      </c>
      <c r="R33" s="119"/>
    </row>
    <row r="34" spans="1:18" s="166" customFormat="1" x14ac:dyDescent="0.25">
      <c r="A34" s="18"/>
      <c r="B34" s="156"/>
      <c r="C34" s="156"/>
      <c r="D34" s="156"/>
      <c r="E34" s="78"/>
      <c r="F34" s="178"/>
      <c r="G34" s="183"/>
      <c r="H34" s="178"/>
      <c r="I34" s="184"/>
      <c r="J34" s="178"/>
      <c r="K34" s="178"/>
      <c r="L34" s="199"/>
      <c r="M34" s="178"/>
      <c r="N34" s="141"/>
      <c r="O34" s="178"/>
      <c r="P34" s="234"/>
      <c r="Q34" s="219"/>
      <c r="R34" s="119"/>
    </row>
    <row r="35" spans="1:18" s="166" customFormat="1" x14ac:dyDescent="0.25">
      <c r="A35" s="18"/>
      <c r="B35" s="156"/>
      <c r="C35" s="156"/>
      <c r="D35" s="156"/>
      <c r="E35" s="78"/>
      <c r="F35" s="178"/>
      <c r="G35" s="183"/>
      <c r="H35" s="178"/>
      <c r="I35" s="184"/>
      <c r="J35" s="178"/>
      <c r="K35" s="178"/>
      <c r="L35" s="199"/>
      <c r="M35" s="178"/>
      <c r="N35" s="234"/>
      <c r="O35" s="178"/>
      <c r="P35" s="234"/>
      <c r="Q35" s="219"/>
      <c r="R35" s="119"/>
    </row>
    <row r="36" spans="1:18" s="166" customFormat="1" x14ac:dyDescent="0.25">
      <c r="A36" s="17" t="s">
        <v>28</v>
      </c>
      <c r="B36" s="79"/>
      <c r="C36" s="79"/>
      <c r="D36" s="79"/>
      <c r="E36" s="77"/>
      <c r="F36" s="81"/>
      <c r="G36" s="80"/>
      <c r="H36" s="80"/>
      <c r="I36" s="124"/>
      <c r="J36" s="80"/>
      <c r="K36" s="80"/>
      <c r="L36" s="200"/>
      <c r="M36" s="80"/>
      <c r="N36" s="88"/>
      <c r="O36" s="80"/>
      <c r="P36" s="88"/>
      <c r="Q36" s="218"/>
      <c r="R36" s="119"/>
    </row>
    <row r="37" spans="1:18" s="166" customFormat="1" x14ac:dyDescent="0.25">
      <c r="A37" s="67" t="str">
        <f>Belgium!A37</f>
        <v>2024Q1</v>
      </c>
      <c r="B37" s="153">
        <f>AVERAGE(F37:Q37)</f>
        <v>0.11363636363636363</v>
      </c>
      <c r="C37" s="153">
        <f>MIN(F37:Q37)</f>
        <v>-0.1</v>
      </c>
      <c r="D37" s="153">
        <f>MAX(F37:Q37)</f>
        <v>0.3</v>
      </c>
      <c r="E37" s="82"/>
      <c r="F37" s="82">
        <v>0.1</v>
      </c>
      <c r="G37" s="90">
        <v>-0.1</v>
      </c>
      <c r="H37" s="127">
        <v>0.2</v>
      </c>
      <c r="I37" s="267">
        <v>-0.05</v>
      </c>
      <c r="J37" s="90">
        <v>0.1</v>
      </c>
      <c r="K37" s="104">
        <v>0.1</v>
      </c>
      <c r="L37" s="153">
        <v>0.1</v>
      </c>
      <c r="M37" s="90">
        <v>0.1</v>
      </c>
      <c r="N37" s="89">
        <v>0.2</v>
      </c>
      <c r="O37" s="90">
        <v>0.2</v>
      </c>
      <c r="P37" s="89">
        <v>0.3</v>
      </c>
      <c r="Q37" s="220"/>
      <c r="R37" s="119"/>
    </row>
    <row r="38" spans="1:18" s="166" customFormat="1" x14ac:dyDescent="0.25">
      <c r="A38" s="67" t="str">
        <f>Belgium!A38</f>
        <v>2024Q2</v>
      </c>
      <c r="B38" s="70">
        <f>AVERAGE(F38:Q38)</f>
        <v>0.23636363636363633</v>
      </c>
      <c r="C38" s="70">
        <f>MIN(F38:Q38)</f>
        <v>0.2</v>
      </c>
      <c r="D38" s="70">
        <f>MAX(F38:Q38)</f>
        <v>0.3</v>
      </c>
      <c r="E38" s="82"/>
      <c r="F38" s="83">
        <v>0.3</v>
      </c>
      <c r="G38" s="91">
        <v>0.2</v>
      </c>
      <c r="H38" s="128">
        <v>0.3</v>
      </c>
      <c r="I38" s="269">
        <v>0.2</v>
      </c>
      <c r="J38" s="102">
        <v>0.2</v>
      </c>
      <c r="K38" s="126">
        <v>0.2</v>
      </c>
      <c r="L38" s="70">
        <v>0.2</v>
      </c>
      <c r="M38" s="91">
        <v>0.2</v>
      </c>
      <c r="N38" s="235">
        <v>0.3</v>
      </c>
      <c r="O38" s="91">
        <v>0.3</v>
      </c>
      <c r="P38" s="235">
        <v>0.2</v>
      </c>
      <c r="Q38" s="221"/>
      <c r="R38" s="119"/>
    </row>
    <row r="39" spans="1:18" x14ac:dyDescent="0.25">
      <c r="A39" s="21"/>
      <c r="B39" s="18"/>
      <c r="C39" s="18"/>
      <c r="D39" s="18"/>
      <c r="E39" s="192"/>
      <c r="L39" s="138"/>
      <c r="N39" s="141"/>
      <c r="P39" s="141"/>
      <c r="Q39" s="222"/>
      <c r="R39" s="119"/>
    </row>
    <row r="40" spans="1:18" s="139" customFormat="1" x14ac:dyDescent="0.25">
      <c r="A40" s="18"/>
      <c r="B40" s="18"/>
      <c r="C40" s="18"/>
      <c r="D40" s="18"/>
      <c r="E40" s="192"/>
      <c r="I40" s="179"/>
      <c r="L40" s="138"/>
      <c r="N40" s="141"/>
      <c r="P40" s="141"/>
      <c r="Q40" s="222"/>
      <c r="R40" s="119"/>
    </row>
    <row r="41" spans="1:18" s="139" customFormat="1" x14ac:dyDescent="0.25">
      <c r="A41" s="22">
        <f>Belgium!A41</f>
        <v>2025</v>
      </c>
      <c r="B41" s="85"/>
      <c r="C41" s="85"/>
      <c r="D41" s="85"/>
      <c r="E41" s="345"/>
      <c r="F41" s="81"/>
      <c r="G41" s="80"/>
      <c r="H41" s="105"/>
      <c r="I41" s="124"/>
      <c r="J41" s="80"/>
      <c r="K41" s="81"/>
      <c r="L41" s="201"/>
      <c r="M41" s="80"/>
      <c r="N41" s="274"/>
      <c r="O41" s="80"/>
      <c r="P41" s="88"/>
      <c r="Q41" s="218"/>
      <c r="R41" s="119"/>
    </row>
    <row r="42" spans="1:18" s="139" customFormat="1" x14ac:dyDescent="0.25">
      <c r="A42" s="4"/>
      <c r="B42" s="142"/>
      <c r="C42" s="142"/>
      <c r="D42" s="142"/>
      <c r="E42" s="153"/>
      <c r="F42" s="82"/>
      <c r="G42" s="90"/>
      <c r="H42" s="104"/>
      <c r="I42" s="121"/>
      <c r="J42" s="90"/>
      <c r="K42" s="82"/>
      <c r="L42" s="156"/>
      <c r="M42" s="90"/>
      <c r="N42" s="275"/>
      <c r="O42" s="90"/>
      <c r="P42" s="89"/>
      <c r="Q42" s="114"/>
      <c r="R42" s="119"/>
    </row>
    <row r="43" spans="1:18" s="139" customFormat="1" x14ac:dyDescent="0.25">
      <c r="A43" s="9" t="s">
        <v>3</v>
      </c>
      <c r="B43" s="76"/>
      <c r="C43" s="76"/>
      <c r="D43" s="76"/>
      <c r="E43" s="76"/>
      <c r="F43" s="82"/>
      <c r="G43" s="90"/>
      <c r="H43" s="82"/>
      <c r="I43" s="121"/>
      <c r="J43" s="90"/>
      <c r="K43" s="82"/>
      <c r="L43" s="156"/>
      <c r="M43" s="90"/>
      <c r="N43" s="275"/>
      <c r="O43" s="90"/>
      <c r="P43" s="238"/>
      <c r="Q43" s="114"/>
      <c r="R43" s="119"/>
    </row>
    <row r="44" spans="1:18" s="139" customFormat="1" x14ac:dyDescent="0.25">
      <c r="A44" s="4" t="s">
        <v>4</v>
      </c>
      <c r="B44" s="142">
        <f t="shared" ref="B44:B54" si="3">AVERAGE(F44:Q44)</f>
        <v>1.3069430877373951</v>
      </c>
      <c r="C44" s="142">
        <f t="shared" ref="C44:C54" si="4">MIN(F44:Q44)</f>
        <v>1</v>
      </c>
      <c r="D44" s="142">
        <f t="shared" ref="D44:D54" si="5">MAX(F44:Q44)</f>
        <v>1.54747190597</v>
      </c>
      <c r="E44" s="156"/>
      <c r="F44" s="324">
        <v>1.2</v>
      </c>
      <c r="G44" s="90">
        <v>1</v>
      </c>
      <c r="H44" s="336">
        <v>1.5</v>
      </c>
      <c r="I44" s="153">
        <v>1.54747190597</v>
      </c>
      <c r="J44" s="358">
        <v>1.3</v>
      </c>
      <c r="K44" s="333">
        <v>1.4</v>
      </c>
      <c r="L44" s="67">
        <v>1.3</v>
      </c>
      <c r="M44" s="306">
        <v>1</v>
      </c>
      <c r="N44" s="89">
        <v>1.5</v>
      </c>
      <c r="O44" s="343">
        <v>1.3</v>
      </c>
      <c r="P44" s="291">
        <v>1.1000000000000001</v>
      </c>
      <c r="Q44" s="114">
        <v>1.53584514687874</v>
      </c>
      <c r="R44" s="119"/>
    </row>
    <row r="45" spans="1:18" s="139" customFormat="1" x14ac:dyDescent="0.25">
      <c r="A45" s="4" t="s">
        <v>5</v>
      </c>
      <c r="B45" s="142">
        <f t="shared" si="3"/>
        <v>1.3437529459712987</v>
      </c>
      <c r="C45" s="142">
        <f t="shared" si="4"/>
        <v>1.1000000000000001</v>
      </c>
      <c r="D45" s="142">
        <f t="shared" si="5"/>
        <v>1.5973425520549001</v>
      </c>
      <c r="E45" s="156"/>
      <c r="F45" s="324"/>
      <c r="G45" s="90">
        <v>1.1434583840017387</v>
      </c>
      <c r="H45" s="336">
        <v>1.5</v>
      </c>
      <c r="I45" s="153">
        <v>1.3526947067699999</v>
      </c>
      <c r="J45" s="358">
        <v>1.5</v>
      </c>
      <c r="K45" s="333">
        <v>1.4</v>
      </c>
      <c r="L45" s="67"/>
      <c r="M45" s="304">
        <v>1.1000000000000001</v>
      </c>
      <c r="N45" s="89">
        <v>1.3440338168863475</v>
      </c>
      <c r="O45" s="343">
        <v>1.4</v>
      </c>
      <c r="P45" s="291">
        <v>1.1000000000000001</v>
      </c>
      <c r="Q45" s="114">
        <v>1.5973425520549001</v>
      </c>
      <c r="R45" s="119"/>
    </row>
    <row r="46" spans="1:18" s="139" customFormat="1" x14ac:dyDescent="0.25">
      <c r="A46" s="4" t="s">
        <v>6</v>
      </c>
      <c r="B46" s="142">
        <f t="shared" si="3"/>
        <v>0.90704014404423994</v>
      </c>
      <c r="C46" s="142">
        <f t="shared" si="4"/>
        <v>-0.1</v>
      </c>
      <c r="D46" s="142">
        <f t="shared" si="5"/>
        <v>1.37100599948157</v>
      </c>
      <c r="E46" s="156"/>
      <c r="F46" s="324"/>
      <c r="G46" s="90">
        <v>0.62581836316997208</v>
      </c>
      <c r="H46" s="337">
        <v>0.7</v>
      </c>
      <c r="I46" s="153">
        <v>0.85500187207699996</v>
      </c>
      <c r="J46" s="360">
        <v>-0.1</v>
      </c>
      <c r="K46" s="100">
        <v>1.2</v>
      </c>
      <c r="L46" s="67"/>
      <c r="M46" s="307">
        <v>1</v>
      </c>
      <c r="N46" s="89">
        <v>1.3185752057138567</v>
      </c>
      <c r="O46" s="100">
        <v>1.2</v>
      </c>
      <c r="P46" s="293">
        <v>0.9</v>
      </c>
      <c r="Q46" s="114">
        <v>1.37100599948157</v>
      </c>
      <c r="R46" s="119"/>
    </row>
    <row r="47" spans="1:18" s="139" customFormat="1" x14ac:dyDescent="0.25">
      <c r="A47" s="4" t="s">
        <v>7</v>
      </c>
      <c r="B47" s="142">
        <f t="shared" si="3"/>
        <v>1.6276370530661421</v>
      </c>
      <c r="C47" s="142">
        <f t="shared" si="4"/>
        <v>0.6</v>
      </c>
      <c r="D47" s="142">
        <f t="shared" si="5"/>
        <v>4.1187348677099997</v>
      </c>
      <c r="E47" s="156"/>
      <c r="F47" s="324"/>
      <c r="G47" s="90">
        <v>1.2543719465383685</v>
      </c>
      <c r="H47" s="337">
        <v>2</v>
      </c>
      <c r="I47" s="153">
        <v>4.1187348677099997</v>
      </c>
      <c r="J47" s="360">
        <v>1.4</v>
      </c>
      <c r="K47" s="100">
        <v>1.4</v>
      </c>
      <c r="L47" s="67"/>
      <c r="M47" s="307">
        <v>0.6</v>
      </c>
      <c r="N47" s="89">
        <v>1.3437961405809107</v>
      </c>
      <c r="O47" s="100">
        <v>1.8</v>
      </c>
      <c r="P47" s="293">
        <v>0.8</v>
      </c>
      <c r="Q47" s="114">
        <v>1.5594675758321399</v>
      </c>
      <c r="R47" s="119"/>
    </row>
    <row r="48" spans="1:18" s="139" customFormat="1" x14ac:dyDescent="0.25">
      <c r="A48" s="4" t="s">
        <v>8</v>
      </c>
      <c r="B48" s="142">
        <f t="shared" si="3"/>
        <v>4.4287087944478598</v>
      </c>
      <c r="C48" s="142">
        <f t="shared" si="4"/>
        <v>4.4287087944478598</v>
      </c>
      <c r="D48" s="142">
        <f t="shared" si="5"/>
        <v>4.4287087944478598</v>
      </c>
      <c r="E48" s="156"/>
      <c r="F48" s="324"/>
      <c r="G48" s="90"/>
      <c r="H48" s="336"/>
      <c r="I48" s="319"/>
      <c r="J48" s="358"/>
      <c r="K48" s="333"/>
      <c r="L48" s="67"/>
      <c r="M48" s="304"/>
      <c r="N48" s="89"/>
      <c r="O48" s="343"/>
      <c r="P48" s="291"/>
      <c r="Q48" s="114">
        <v>4.4287087944478598</v>
      </c>
      <c r="R48" s="119"/>
    </row>
    <row r="49" spans="1:18" s="139" customFormat="1" x14ac:dyDescent="0.25">
      <c r="A49" s="4" t="s">
        <v>9</v>
      </c>
      <c r="B49" s="142">
        <f t="shared" si="3"/>
        <v>1.3917003685201901</v>
      </c>
      <c r="C49" s="142">
        <f t="shared" si="4"/>
        <v>1.3917003685201901</v>
      </c>
      <c r="D49" s="142">
        <f t="shared" si="5"/>
        <v>1.3917003685201901</v>
      </c>
      <c r="E49" s="156"/>
      <c r="F49" s="324"/>
      <c r="G49" s="90"/>
      <c r="H49" s="336"/>
      <c r="I49" s="319"/>
      <c r="J49" s="358"/>
      <c r="K49" s="333"/>
      <c r="L49" s="67"/>
      <c r="M49" s="304"/>
      <c r="N49" s="89"/>
      <c r="O49" s="343"/>
      <c r="P49" s="291"/>
      <c r="Q49" s="114">
        <v>1.3917003685201901</v>
      </c>
      <c r="R49" s="119"/>
    </row>
    <row r="50" spans="1:18" s="139" customFormat="1" x14ac:dyDescent="0.25">
      <c r="A50" s="4" t="s">
        <v>10</v>
      </c>
      <c r="B50" s="142">
        <f t="shared" si="3"/>
        <v>0.76429321102887104</v>
      </c>
      <c r="C50" s="142">
        <f t="shared" si="4"/>
        <v>0.22858642205774199</v>
      </c>
      <c r="D50" s="142">
        <f t="shared" si="5"/>
        <v>1.3</v>
      </c>
      <c r="E50" s="156"/>
      <c r="F50" s="324"/>
      <c r="G50" s="90"/>
      <c r="H50" s="336"/>
      <c r="I50" s="319"/>
      <c r="J50" s="358"/>
      <c r="K50" s="100">
        <v>1.3</v>
      </c>
      <c r="L50" s="67"/>
      <c r="M50" s="304"/>
      <c r="N50" s="89"/>
      <c r="O50" s="343"/>
      <c r="P50" s="291"/>
      <c r="Q50" s="114">
        <v>0.22858642205774199</v>
      </c>
      <c r="R50" s="119"/>
    </row>
    <row r="51" spans="1:18" s="139" customFormat="1" x14ac:dyDescent="0.25">
      <c r="A51" s="4" t="s">
        <v>11</v>
      </c>
      <c r="B51" s="142">
        <f t="shared" si="3"/>
        <v>0.10826460028994707</v>
      </c>
      <c r="C51" s="142">
        <f t="shared" si="4"/>
        <v>-0.2</v>
      </c>
      <c r="D51" s="142">
        <f t="shared" si="5"/>
        <v>1.1035038307190701</v>
      </c>
      <c r="E51" s="156"/>
      <c r="F51" s="324"/>
      <c r="G51" s="90">
        <v>7.0734650881219857E-2</v>
      </c>
      <c r="H51" s="336">
        <v>0</v>
      </c>
      <c r="I51" s="153">
        <v>-6.62740730606E-2</v>
      </c>
      <c r="J51" s="358"/>
      <c r="K51" s="100">
        <v>0</v>
      </c>
      <c r="L51" s="67"/>
      <c r="M51" s="304">
        <v>0.1</v>
      </c>
      <c r="N51" s="89">
        <v>-3.3583005930166242E-2</v>
      </c>
      <c r="O51" s="153">
        <v>0</v>
      </c>
      <c r="P51" s="291">
        <v>-0.2</v>
      </c>
      <c r="Q51" s="114">
        <v>1.1035038307190701</v>
      </c>
      <c r="R51" s="119"/>
    </row>
    <row r="52" spans="1:18" s="139" customFormat="1" x14ac:dyDescent="0.25">
      <c r="A52" s="4" t="s">
        <v>12</v>
      </c>
      <c r="B52" s="142">
        <f t="shared" si="3"/>
        <v>2.7463745182565478</v>
      </c>
      <c r="C52" s="142">
        <f t="shared" si="4"/>
        <v>1.4619464624825884</v>
      </c>
      <c r="D52" s="142">
        <f t="shared" si="5"/>
        <v>3.7</v>
      </c>
      <c r="E52" s="156"/>
      <c r="F52" s="324"/>
      <c r="G52" s="90">
        <v>1.4619464624825884</v>
      </c>
      <c r="H52" s="336">
        <v>2.9</v>
      </c>
      <c r="I52" s="153">
        <v>3.6636512315399998</v>
      </c>
      <c r="J52" s="358">
        <v>3.1</v>
      </c>
      <c r="K52" s="100">
        <v>3.7</v>
      </c>
      <c r="L52" s="67"/>
      <c r="M52" s="304">
        <v>2.6</v>
      </c>
      <c r="N52" s="89">
        <v>2.5987013249992197</v>
      </c>
      <c r="O52" s="153">
        <v>2</v>
      </c>
      <c r="P52" s="291">
        <v>2.2999999999999998</v>
      </c>
      <c r="Q52" s="114">
        <v>3.1394461635436701</v>
      </c>
      <c r="R52" s="119"/>
    </row>
    <row r="53" spans="1:18" s="139" customFormat="1" x14ac:dyDescent="0.25">
      <c r="A53" s="4" t="s">
        <v>13</v>
      </c>
      <c r="B53" s="142">
        <f t="shared" si="3"/>
        <v>2.6978901478627697</v>
      </c>
      <c r="C53" s="142">
        <f t="shared" si="4"/>
        <v>1.4717288337504799</v>
      </c>
      <c r="D53" s="142">
        <f t="shared" si="5"/>
        <v>4.2846236172600003</v>
      </c>
      <c r="E53" s="156"/>
      <c r="F53" s="324"/>
      <c r="G53" s="90">
        <v>1.7810304368869989</v>
      </c>
      <c r="H53" s="336">
        <v>2.9</v>
      </c>
      <c r="I53" s="153">
        <v>4.2846236172600003</v>
      </c>
      <c r="J53" s="358">
        <v>3</v>
      </c>
      <c r="K53" s="100">
        <v>3.8</v>
      </c>
      <c r="L53" s="67"/>
      <c r="M53" s="304">
        <v>2.8</v>
      </c>
      <c r="N53" s="89">
        <v>2.3415185907302183</v>
      </c>
      <c r="O53" s="153">
        <v>2</v>
      </c>
      <c r="P53" s="294">
        <v>2.6</v>
      </c>
      <c r="Q53" s="114">
        <v>1.4717288337504799</v>
      </c>
      <c r="R53" s="119"/>
    </row>
    <row r="54" spans="1:18" s="139" customFormat="1" x14ac:dyDescent="0.25">
      <c r="A54" s="4" t="s">
        <v>14</v>
      </c>
      <c r="B54" s="142">
        <f t="shared" si="3"/>
        <v>8.8398660614785567E-3</v>
      </c>
      <c r="C54" s="142">
        <f t="shared" si="4"/>
        <v>-0.16544374284300001</v>
      </c>
      <c r="D54" s="142">
        <f t="shared" si="5"/>
        <v>0.1</v>
      </c>
      <c r="E54" s="156"/>
      <c r="F54" s="324"/>
      <c r="G54" s="90">
        <v>-9.9164292352589417E-2</v>
      </c>
      <c r="H54" s="337">
        <v>0.1</v>
      </c>
      <c r="I54" s="153">
        <v>-0.16544374284300001</v>
      </c>
      <c r="J54" s="358"/>
      <c r="K54" s="100">
        <v>0.1</v>
      </c>
      <c r="L54" s="67"/>
      <c r="M54" s="307">
        <v>0</v>
      </c>
      <c r="N54" s="89"/>
      <c r="O54" s="69">
        <v>0.1</v>
      </c>
      <c r="P54" s="291"/>
      <c r="Q54" s="114">
        <v>2.6487097625939302E-2</v>
      </c>
      <c r="R54" s="119"/>
    </row>
    <row r="55" spans="1:18" s="139" customFormat="1" x14ac:dyDescent="0.25">
      <c r="A55" s="4"/>
      <c r="B55" s="142"/>
      <c r="C55" s="142"/>
      <c r="D55" s="142"/>
      <c r="E55" s="156"/>
      <c r="F55" s="324"/>
      <c r="G55" s="90"/>
      <c r="H55" s="336"/>
      <c r="I55" s="319"/>
      <c r="J55" s="358"/>
      <c r="K55" s="333"/>
      <c r="L55" s="67"/>
      <c r="M55" s="304"/>
      <c r="N55" s="89"/>
      <c r="O55" s="153"/>
      <c r="P55" s="291"/>
      <c r="Q55" s="114"/>
      <c r="R55" s="119"/>
    </row>
    <row r="56" spans="1:18" s="139" customFormat="1" x14ac:dyDescent="0.25">
      <c r="A56" s="9" t="s">
        <v>15</v>
      </c>
      <c r="B56" s="76"/>
      <c r="C56" s="76"/>
      <c r="D56" s="76"/>
      <c r="E56" s="77"/>
      <c r="F56" s="324"/>
      <c r="G56" s="90"/>
      <c r="H56" s="336"/>
      <c r="I56" s="319"/>
      <c r="J56" s="358"/>
      <c r="K56" s="333"/>
      <c r="L56" s="67"/>
      <c r="M56" s="304"/>
      <c r="N56" s="89"/>
      <c r="O56" s="153"/>
      <c r="P56" s="291"/>
      <c r="Q56" s="114"/>
      <c r="R56" s="119"/>
    </row>
    <row r="57" spans="1:18" s="139" customFormat="1" x14ac:dyDescent="0.25">
      <c r="A57" s="4" t="s">
        <v>16</v>
      </c>
      <c r="B57" s="142">
        <f>AVERAGE(F57:Q57)</f>
        <v>0.38551502690435924</v>
      </c>
      <c r="C57" s="142">
        <f>MIN(F57:Q57)</f>
        <v>0.2</v>
      </c>
      <c r="D57" s="142">
        <f>MAX(F57:Q57)</f>
        <v>0.8</v>
      </c>
      <c r="E57" s="156"/>
      <c r="F57" s="324"/>
      <c r="G57" s="90"/>
      <c r="H57" s="336"/>
      <c r="I57" s="319"/>
      <c r="J57" s="358"/>
      <c r="K57" s="333"/>
      <c r="L57" s="67"/>
      <c r="M57" s="304"/>
      <c r="N57" s="89">
        <v>0.8</v>
      </c>
      <c r="O57" s="69">
        <v>0.2</v>
      </c>
      <c r="P57" s="291">
        <v>0.2</v>
      </c>
      <c r="Q57" s="114">
        <v>0.34206010761743699</v>
      </c>
      <c r="R57" s="119"/>
    </row>
    <row r="58" spans="1:18" s="139" customFormat="1" x14ac:dyDescent="0.25">
      <c r="A58" s="4" t="s">
        <v>17</v>
      </c>
      <c r="B58" s="142">
        <f>AVERAGE(F58:Q58)</f>
        <v>6.6763832350604986</v>
      </c>
      <c r="C58" s="142">
        <f>MIN(F58:Q58)</f>
        <v>6.2885023221872007</v>
      </c>
      <c r="D58" s="142">
        <f>MAX(F58:Q58)</f>
        <v>7.1</v>
      </c>
      <c r="E58" s="156"/>
      <c r="F58" s="324"/>
      <c r="G58" s="90">
        <v>6.2885023221872007</v>
      </c>
      <c r="H58" s="336">
        <v>6.5</v>
      </c>
      <c r="I58" s="153">
        <v>6.8751507185699996</v>
      </c>
      <c r="J58" s="358">
        <v>6.7</v>
      </c>
      <c r="K58" s="333"/>
      <c r="L58" s="67"/>
      <c r="M58" s="304"/>
      <c r="N58" s="89">
        <v>6.5</v>
      </c>
      <c r="O58" s="69">
        <v>6.8</v>
      </c>
      <c r="P58" s="291">
        <v>7.1</v>
      </c>
      <c r="Q58" s="114">
        <v>6.6474128397267904</v>
      </c>
      <c r="R58" s="119"/>
    </row>
    <row r="59" spans="1:18" s="139" customFormat="1" x14ac:dyDescent="0.25">
      <c r="A59" s="4"/>
      <c r="B59" s="142"/>
      <c r="C59" s="142"/>
      <c r="D59" s="142"/>
      <c r="E59" s="156"/>
      <c r="F59" s="324"/>
      <c r="G59" s="90"/>
      <c r="H59" s="336"/>
      <c r="I59" s="319"/>
      <c r="J59" s="358"/>
      <c r="K59" s="333"/>
      <c r="L59" s="67"/>
      <c r="M59" s="304"/>
      <c r="N59" s="89"/>
      <c r="O59" s="153"/>
      <c r="P59" s="291"/>
      <c r="Q59" s="114"/>
      <c r="R59" s="119"/>
    </row>
    <row r="60" spans="1:18" s="139" customFormat="1" x14ac:dyDescent="0.25">
      <c r="A60" s="9" t="s">
        <v>18</v>
      </c>
      <c r="B60" s="76"/>
      <c r="C60" s="76"/>
      <c r="D60" s="76"/>
      <c r="E60" s="77"/>
      <c r="F60" s="324"/>
      <c r="G60" s="90"/>
      <c r="H60" s="336"/>
      <c r="I60" s="319"/>
      <c r="J60" s="358"/>
      <c r="K60" s="333"/>
      <c r="L60" s="67"/>
      <c r="M60" s="304"/>
      <c r="N60" s="89"/>
      <c r="O60" s="153"/>
      <c r="P60" s="291"/>
      <c r="Q60" s="114"/>
      <c r="R60" s="119"/>
    </row>
    <row r="61" spans="1:18" s="139" customFormat="1" x14ac:dyDescent="0.25">
      <c r="A61" s="212" t="s">
        <v>43</v>
      </c>
      <c r="B61" s="142">
        <f>AVERAGE(F61:Q61)</f>
        <v>2.0351221782219544</v>
      </c>
      <c r="C61" s="142">
        <f>MIN(F61:Q61)</f>
        <v>1.8129767482958581</v>
      </c>
      <c r="D61" s="142">
        <f>MAX(F61:Q61)</f>
        <v>2.2522303394200001</v>
      </c>
      <c r="E61" s="156"/>
      <c r="F61" s="324">
        <v>2.2000000000000002</v>
      </c>
      <c r="G61" s="90">
        <v>1.8129767482958581</v>
      </c>
      <c r="H61" s="336">
        <v>2.1</v>
      </c>
      <c r="I61" s="153">
        <v>2.2522303394200001</v>
      </c>
      <c r="J61" s="358">
        <v>2.1</v>
      </c>
      <c r="K61" s="333">
        <v>2.1</v>
      </c>
      <c r="L61" s="67">
        <v>1.9</v>
      </c>
      <c r="M61" s="304">
        <v>2.1</v>
      </c>
      <c r="N61" s="89">
        <v>1.9471576406932092</v>
      </c>
      <c r="O61" s="153">
        <v>1.9</v>
      </c>
      <c r="P61" s="291">
        <v>2</v>
      </c>
      <c r="Q61" s="114">
        <v>2.0091014102543898</v>
      </c>
      <c r="R61" s="119"/>
    </row>
    <row r="62" spans="1:18" s="190" customFormat="1" x14ac:dyDescent="0.25">
      <c r="A62" s="213" t="s">
        <v>44</v>
      </c>
      <c r="B62" s="153">
        <f>AVERAGE(F62:Q62)</f>
        <v>2.0637418903248324</v>
      </c>
      <c r="C62" s="153">
        <f>MIN(F62:Q62)</f>
        <v>1.7932396168129803</v>
      </c>
      <c r="D62" s="153">
        <f>MAX(F62:Q62)</f>
        <v>2.2198850862900001</v>
      </c>
      <c r="E62" s="211"/>
      <c r="F62" s="324"/>
      <c r="G62" s="90">
        <v>1.7932396168129803</v>
      </c>
      <c r="H62" s="336">
        <v>2.1</v>
      </c>
      <c r="I62" s="153">
        <v>2.2198850862900001</v>
      </c>
      <c r="J62" s="358">
        <v>2.1</v>
      </c>
      <c r="K62" s="333">
        <v>2.1</v>
      </c>
      <c r="L62" s="67"/>
      <c r="M62" s="304">
        <v>2.1</v>
      </c>
      <c r="N62" s="89">
        <v>1.9410684524632222</v>
      </c>
      <c r="O62" s="69">
        <v>2.1</v>
      </c>
      <c r="P62" s="293">
        <v>2.1</v>
      </c>
      <c r="Q62" s="114">
        <v>2.0832257476821199</v>
      </c>
      <c r="R62" s="119"/>
    </row>
    <row r="63" spans="1:18" s="139" customFormat="1" x14ac:dyDescent="0.25">
      <c r="A63" s="4" t="s">
        <v>19</v>
      </c>
      <c r="B63" s="142">
        <f>AVERAGE(F63:Q63)</f>
        <v>2.2882227232130039</v>
      </c>
      <c r="C63" s="142">
        <f>MIN(F63:Q63)</f>
        <v>2.1</v>
      </c>
      <c r="D63" s="142">
        <f>MAX(F63:Q63)</f>
        <v>2.4643551735952007</v>
      </c>
      <c r="E63" s="156"/>
      <c r="F63" s="285"/>
      <c r="G63" s="90">
        <v>2.4643551735952007</v>
      </c>
      <c r="H63" s="272"/>
      <c r="I63" s="319"/>
      <c r="J63" s="358"/>
      <c r="K63" s="333"/>
      <c r="L63" s="202"/>
      <c r="M63" s="304"/>
      <c r="N63" s="89"/>
      <c r="O63" s="69">
        <v>2.1</v>
      </c>
      <c r="P63" s="291"/>
      <c r="Q63" s="114">
        <v>2.30031299604381</v>
      </c>
      <c r="R63" s="119"/>
    </row>
    <row r="64" spans="1:18" s="139" customFormat="1" x14ac:dyDescent="0.25">
      <c r="A64" s="4"/>
      <c r="B64" s="142"/>
      <c r="C64" s="142"/>
      <c r="D64" s="142"/>
      <c r="E64" s="153"/>
      <c r="F64" s="284"/>
      <c r="G64" s="90"/>
      <c r="H64" s="272"/>
      <c r="I64" s="319"/>
      <c r="J64" s="358"/>
      <c r="K64" s="333"/>
      <c r="L64" s="228"/>
      <c r="M64" s="304"/>
      <c r="N64" s="89"/>
      <c r="O64" s="153"/>
      <c r="P64" s="291"/>
      <c r="Q64" s="114"/>
      <c r="R64" s="119"/>
    </row>
    <row r="65" spans="1:18" s="139" customFormat="1" x14ac:dyDescent="0.25">
      <c r="A65" s="9" t="s">
        <v>20</v>
      </c>
      <c r="B65" s="142">
        <f>AVERAGE(F65:Q65)</f>
        <v>2.0341888958048551</v>
      </c>
      <c r="C65" s="142">
        <f>MIN(F65:Q65)</f>
        <v>0.9</v>
      </c>
      <c r="D65" s="142">
        <f>MAX(F65:Q65)</f>
        <v>3.1517493062828001</v>
      </c>
      <c r="E65" s="76"/>
      <c r="F65" s="146"/>
      <c r="G65" s="90">
        <v>1.3433840685463296</v>
      </c>
      <c r="H65" s="272"/>
      <c r="I65" s="153">
        <v>1.61</v>
      </c>
      <c r="J65" s="358">
        <v>0.9</v>
      </c>
      <c r="K65" s="333"/>
      <c r="L65" s="202"/>
      <c r="M65" s="304"/>
      <c r="N65" s="89"/>
      <c r="O65" s="69">
        <v>3</v>
      </c>
      <c r="P65" s="291">
        <v>2.2000000000000002</v>
      </c>
      <c r="Q65" s="114">
        <v>3.1517493062828001</v>
      </c>
      <c r="R65" s="119"/>
    </row>
    <row r="66" spans="1:18" s="139" customFormat="1" x14ac:dyDescent="0.25">
      <c r="A66" s="4"/>
      <c r="B66" s="142"/>
      <c r="C66" s="142"/>
      <c r="D66" s="142"/>
      <c r="E66" s="153"/>
      <c r="F66" s="146"/>
      <c r="G66" s="90"/>
      <c r="H66" s="272"/>
      <c r="I66" s="319"/>
      <c r="J66" s="358"/>
      <c r="K66" s="333"/>
      <c r="L66" s="228"/>
      <c r="M66" s="304"/>
      <c r="N66" s="89"/>
      <c r="O66" s="153"/>
      <c r="P66" s="291"/>
      <c r="Q66" s="114"/>
      <c r="R66" s="119"/>
    </row>
    <row r="67" spans="1:18" s="139" customFormat="1" x14ac:dyDescent="0.25">
      <c r="A67" s="9" t="s">
        <v>21</v>
      </c>
      <c r="B67" s="76"/>
      <c r="C67" s="76"/>
      <c r="D67" s="76"/>
      <c r="E67" s="76"/>
      <c r="F67" s="146"/>
      <c r="G67" s="90"/>
      <c r="H67" s="272"/>
      <c r="I67" s="319"/>
      <c r="J67" s="358"/>
      <c r="K67" s="333"/>
      <c r="L67" s="228"/>
      <c r="M67" s="304"/>
      <c r="N67" s="89"/>
      <c r="O67" s="153"/>
      <c r="P67" s="291"/>
      <c r="Q67" s="114"/>
      <c r="R67" s="119"/>
    </row>
    <row r="68" spans="1:18" s="139" customFormat="1" x14ac:dyDescent="0.25">
      <c r="A68" s="10" t="s">
        <v>22</v>
      </c>
      <c r="B68" s="142">
        <f>AVERAGE(F68:Q68)</f>
        <v>-2.6866230746105426</v>
      </c>
      <c r="C68" s="142">
        <f>MIN(F68:Q68)</f>
        <v>-2.8473788691499999</v>
      </c>
      <c r="D68" s="142">
        <f>MAX(F68:Q68)</f>
        <v>-2.2999999999999998</v>
      </c>
      <c r="E68" s="193"/>
      <c r="F68" s="146"/>
      <c r="G68" s="90">
        <v>-2.6745253386312218</v>
      </c>
      <c r="H68" s="272"/>
      <c r="I68" s="153">
        <v>-2.8473788691499999</v>
      </c>
      <c r="J68" s="358">
        <v>-2.2999999999999998</v>
      </c>
      <c r="K68" s="333">
        <v>-2.6</v>
      </c>
      <c r="L68" s="202"/>
      <c r="M68" s="304">
        <v>-2.7</v>
      </c>
      <c r="N68" s="89">
        <v>-2.7</v>
      </c>
      <c r="O68" s="153">
        <v>-2.8</v>
      </c>
      <c r="P68" s="294">
        <v>-2.7487746648411493</v>
      </c>
      <c r="Q68" s="114">
        <v>-2.8089287988725098</v>
      </c>
      <c r="R68" s="119"/>
    </row>
    <row r="69" spans="1:18" s="139" customFormat="1" x14ac:dyDescent="0.25">
      <c r="A69" s="10" t="s">
        <v>23</v>
      </c>
      <c r="B69" s="142">
        <f>AVERAGE(F69:Q69)</f>
        <v>-0.82879070918700692</v>
      </c>
      <c r="C69" s="142">
        <f>MIN(F69:Q69)</f>
        <v>-0.94578506999215395</v>
      </c>
      <c r="D69" s="142">
        <f>MAX(F69:Q69)</f>
        <v>-0.7142490082438897</v>
      </c>
      <c r="E69" s="193"/>
      <c r="F69" s="146"/>
      <c r="G69" s="90">
        <v>-0.8263380493249769</v>
      </c>
      <c r="H69" s="245"/>
      <c r="I69" s="319"/>
      <c r="J69" s="358"/>
      <c r="K69" s="333"/>
      <c r="L69" s="202"/>
      <c r="M69" s="304"/>
      <c r="N69" s="89"/>
      <c r="O69" s="153"/>
      <c r="P69" s="294">
        <v>-0.7142490082438897</v>
      </c>
      <c r="Q69" s="114">
        <v>-0.94578506999215395</v>
      </c>
      <c r="R69" s="119"/>
    </row>
    <row r="70" spans="1:18" s="139" customFormat="1" x14ac:dyDescent="0.25">
      <c r="A70" s="11" t="s">
        <v>24</v>
      </c>
      <c r="B70" s="70">
        <f>AVERAGE(F70:Q70)</f>
        <v>89.431464248761159</v>
      </c>
      <c r="C70" s="70">
        <f>MIN(F70:Q70)</f>
        <v>88</v>
      </c>
      <c r="D70" s="70">
        <f>MAX(F70:Q70)</f>
        <v>90.785623704479107</v>
      </c>
      <c r="E70" s="193"/>
      <c r="F70" s="147"/>
      <c r="G70" s="91">
        <v>89.040573483349618</v>
      </c>
      <c r="H70" s="270"/>
      <c r="I70" s="70">
        <v>90.632187128799998</v>
      </c>
      <c r="J70" s="359">
        <v>90.2</v>
      </c>
      <c r="K70" s="334">
        <v>89.2</v>
      </c>
      <c r="L70" s="203"/>
      <c r="M70" s="305">
        <v>88.8</v>
      </c>
      <c r="N70" s="235">
        <v>89.7</v>
      </c>
      <c r="O70" s="70">
        <v>88</v>
      </c>
      <c r="P70" s="292">
        <v>90.785623704479107</v>
      </c>
      <c r="Q70" s="125">
        <v>88.524793922221704</v>
      </c>
      <c r="R70" s="119"/>
    </row>
    <row r="71" spans="1:18" s="139" customFormat="1" x14ac:dyDescent="0.25">
      <c r="A71" s="18"/>
      <c r="B71" s="18"/>
      <c r="C71" s="18"/>
      <c r="D71" s="18"/>
      <c r="E71" s="192"/>
      <c r="I71" s="179"/>
      <c r="L71" s="138"/>
      <c r="N71" s="141"/>
      <c r="O71" s="311"/>
      <c r="P71" s="141"/>
      <c r="Q71" s="222"/>
      <c r="R71" s="119"/>
    </row>
    <row r="72" spans="1:18" s="139" customFormat="1" x14ac:dyDescent="0.25">
      <c r="A72" s="18"/>
      <c r="B72" s="18"/>
      <c r="C72" s="18"/>
      <c r="D72" s="18"/>
      <c r="E72" s="192"/>
      <c r="I72" s="179"/>
      <c r="L72" s="138"/>
      <c r="N72" s="141"/>
      <c r="O72" s="265"/>
      <c r="P72" s="141"/>
      <c r="Q72" s="222"/>
      <c r="R72" s="119"/>
    </row>
    <row r="73" spans="1:18" x14ac:dyDescent="0.25">
      <c r="A73" s="22">
        <f>Belgium!A73</f>
        <v>2026</v>
      </c>
      <c r="B73" s="85"/>
      <c r="C73" s="85"/>
      <c r="D73" s="85"/>
      <c r="E73" s="345"/>
      <c r="F73" s="81"/>
      <c r="G73" s="135"/>
      <c r="H73" s="80"/>
      <c r="I73" s="124"/>
      <c r="J73" s="81"/>
      <c r="K73" s="80"/>
      <c r="L73" s="200"/>
      <c r="M73" s="80"/>
      <c r="N73" s="274"/>
      <c r="O73" s="80"/>
      <c r="P73" s="88"/>
      <c r="Q73" s="218"/>
      <c r="R73" s="113"/>
    </row>
    <row r="74" spans="1:18" x14ac:dyDescent="0.25">
      <c r="A74" s="4"/>
      <c r="B74" s="153"/>
      <c r="C74" s="153"/>
      <c r="D74" s="153"/>
      <c r="E74" s="153"/>
      <c r="F74" s="82"/>
      <c r="G74" s="127"/>
      <c r="H74" s="90"/>
      <c r="I74" s="121"/>
      <c r="J74" s="82"/>
      <c r="K74" s="127"/>
      <c r="L74" s="153"/>
      <c r="M74" s="90"/>
      <c r="N74" s="275"/>
      <c r="O74" s="90"/>
      <c r="P74" s="89"/>
      <c r="Q74" s="114"/>
    </row>
    <row r="75" spans="1:18" x14ac:dyDescent="0.25">
      <c r="A75" s="9" t="s">
        <v>3</v>
      </c>
      <c r="B75" s="76"/>
      <c r="C75" s="76"/>
      <c r="D75" s="76"/>
      <c r="E75" s="76"/>
      <c r="F75" s="82"/>
      <c r="G75" s="127"/>
      <c r="H75" s="90"/>
      <c r="I75" s="121"/>
      <c r="J75" s="90"/>
      <c r="K75" s="82"/>
      <c r="L75" s="153"/>
      <c r="M75" s="90"/>
      <c r="N75" s="275"/>
      <c r="O75" s="90"/>
      <c r="P75" s="89"/>
      <c r="Q75" s="114"/>
    </row>
    <row r="76" spans="1:18" x14ac:dyDescent="0.25">
      <c r="A76" s="4" t="s">
        <v>4</v>
      </c>
      <c r="B76" s="153">
        <f t="shared" ref="B76:B86" si="6">AVERAGE(F76:Q76)</f>
        <v>1.3653572619655474</v>
      </c>
      <c r="C76" s="153">
        <f t="shared" ref="C76:C86" si="7">MIN(F76:Q76)</f>
        <v>1.2</v>
      </c>
      <c r="D76" s="153">
        <f t="shared" ref="D76:D86" si="8">MAX(F76:Q76)</f>
        <v>1.6406121859821901</v>
      </c>
      <c r="E76" s="153"/>
      <c r="F76" s="100"/>
      <c r="G76" s="75">
        <v>1.4</v>
      </c>
      <c r="H76" s="67"/>
      <c r="I76" s="321">
        <v>1.2208168618799999</v>
      </c>
      <c r="J76" s="100"/>
      <c r="K76" s="280"/>
      <c r="L76" s="100"/>
      <c r="M76" s="90"/>
      <c r="N76" s="87"/>
      <c r="O76" s="100"/>
      <c r="P76" s="297">
        <v>1.2</v>
      </c>
      <c r="Q76" s="114">
        <v>1.6406121859821901</v>
      </c>
    </row>
    <row r="77" spans="1:18" x14ac:dyDescent="0.25">
      <c r="A77" s="4" t="s">
        <v>5</v>
      </c>
      <c r="B77" s="153">
        <f t="shared" si="6"/>
        <v>1.2318955070222242</v>
      </c>
      <c r="C77" s="153">
        <f t="shared" si="7"/>
        <v>0.86530316716900002</v>
      </c>
      <c r="D77" s="153">
        <f t="shared" si="8"/>
        <v>1.46910422893951</v>
      </c>
      <c r="E77" s="153"/>
      <c r="F77" s="343"/>
      <c r="G77" s="75">
        <v>1.3931746319803873</v>
      </c>
      <c r="H77" s="67"/>
      <c r="I77" s="321">
        <v>0.86530316716900002</v>
      </c>
      <c r="J77" s="100"/>
      <c r="K77" s="278"/>
      <c r="L77" s="251"/>
      <c r="M77" s="90"/>
      <c r="N77" s="87"/>
      <c r="O77" s="100"/>
      <c r="P77" s="297">
        <v>1.2</v>
      </c>
      <c r="Q77" s="114">
        <v>1.46910422893951</v>
      </c>
    </row>
    <row r="78" spans="1:18" x14ac:dyDescent="0.25">
      <c r="A78" s="4" t="s">
        <v>6</v>
      </c>
      <c r="B78" s="153">
        <f t="shared" si="6"/>
        <v>0.93764312343001843</v>
      </c>
      <c r="C78" s="153">
        <f t="shared" si="7"/>
        <v>0.79989551621900001</v>
      </c>
      <c r="D78" s="153">
        <f t="shared" si="8"/>
        <v>1.1674653257068599</v>
      </c>
      <c r="E78" s="153"/>
      <c r="F78" s="343"/>
      <c r="G78" s="75">
        <v>0.88321165179421346</v>
      </c>
      <c r="H78" s="67"/>
      <c r="I78" s="321">
        <v>0.79989551621900001</v>
      </c>
      <c r="J78" s="100"/>
      <c r="K78" s="278"/>
      <c r="L78" s="251"/>
      <c r="M78" s="90"/>
      <c r="N78" s="87"/>
      <c r="O78" s="100"/>
      <c r="P78" s="297">
        <v>0.9</v>
      </c>
      <c r="Q78" s="114">
        <v>1.1674653257068599</v>
      </c>
    </row>
    <row r="79" spans="1:18" x14ac:dyDescent="0.25">
      <c r="A79" s="4" t="s">
        <v>7</v>
      </c>
      <c r="B79" s="153">
        <f t="shared" si="6"/>
        <v>2.3008060577436904</v>
      </c>
      <c r="C79" s="153">
        <f t="shared" si="7"/>
        <v>1.9855985255699999</v>
      </c>
      <c r="D79" s="153">
        <f t="shared" si="8"/>
        <v>2.9219003140257716</v>
      </c>
      <c r="E79" s="153"/>
      <c r="F79" s="343"/>
      <c r="G79" s="75">
        <v>2.9219003140257716</v>
      </c>
      <c r="H79" s="67"/>
      <c r="I79" s="321">
        <v>1.9855985255699999</v>
      </c>
      <c r="J79" s="100"/>
      <c r="K79" s="278"/>
      <c r="L79" s="251"/>
      <c r="M79" s="90"/>
      <c r="N79" s="87"/>
      <c r="O79" s="100"/>
      <c r="P79" s="299">
        <v>2</v>
      </c>
      <c r="Q79" s="114">
        <v>2.2957253913789901</v>
      </c>
    </row>
    <row r="80" spans="1:18" x14ac:dyDescent="0.25">
      <c r="A80" s="4" t="s">
        <v>8</v>
      </c>
      <c r="B80" s="153">
        <f t="shared" si="6"/>
        <v>0.58528337130525598</v>
      </c>
      <c r="C80" s="153">
        <f t="shared" si="7"/>
        <v>0.58528337130525598</v>
      </c>
      <c r="D80" s="153">
        <f t="shared" si="8"/>
        <v>0.58528337130525598</v>
      </c>
      <c r="E80" s="153"/>
      <c r="F80" s="343"/>
      <c r="G80" s="75"/>
      <c r="H80" s="67"/>
      <c r="I80" s="318"/>
      <c r="J80" s="276"/>
      <c r="K80" s="278"/>
      <c r="L80" s="251"/>
      <c r="M80" s="90"/>
      <c r="N80" s="87"/>
      <c r="O80" s="309"/>
      <c r="P80" s="295"/>
      <c r="Q80" s="114">
        <v>0.58528337130525598</v>
      </c>
    </row>
    <row r="81" spans="1:17" x14ac:dyDescent="0.25">
      <c r="A81" s="4" t="s">
        <v>9</v>
      </c>
      <c r="B81" s="153">
        <f t="shared" si="6"/>
        <v>2.8332810390313798</v>
      </c>
      <c r="C81" s="153">
        <f t="shared" si="7"/>
        <v>2.8332810390313798</v>
      </c>
      <c r="D81" s="153">
        <f t="shared" si="8"/>
        <v>2.8332810390313798</v>
      </c>
      <c r="E81" s="153"/>
      <c r="F81" s="343"/>
      <c r="G81" s="75"/>
      <c r="H81" s="67"/>
      <c r="I81" s="318"/>
      <c r="J81" s="276"/>
      <c r="K81" s="278"/>
      <c r="L81" s="251"/>
      <c r="M81" s="90"/>
      <c r="N81" s="87"/>
      <c r="O81" s="309"/>
      <c r="P81" s="295"/>
      <c r="Q81" s="114">
        <v>2.8332810390313798</v>
      </c>
    </row>
    <row r="82" spans="1:17" x14ac:dyDescent="0.25">
      <c r="A82" s="4" t="s">
        <v>10</v>
      </c>
      <c r="B82" s="153">
        <f t="shared" si="6"/>
        <v>1.9940828638841399</v>
      </c>
      <c r="C82" s="153">
        <f t="shared" si="7"/>
        <v>1.9940828638841399</v>
      </c>
      <c r="D82" s="153">
        <f t="shared" si="8"/>
        <v>1.9940828638841399</v>
      </c>
      <c r="E82" s="153"/>
      <c r="F82" s="343"/>
      <c r="G82" s="75"/>
      <c r="H82" s="67"/>
      <c r="I82" s="318"/>
      <c r="J82" s="276"/>
      <c r="K82" s="278"/>
      <c r="L82" s="251"/>
      <c r="M82" s="90"/>
      <c r="N82" s="87"/>
      <c r="O82" s="309"/>
      <c r="P82" s="295"/>
      <c r="Q82" s="114">
        <v>1.9940828638841399</v>
      </c>
    </row>
    <row r="83" spans="1:17" x14ac:dyDescent="0.25">
      <c r="A83" s="4" t="s">
        <v>11</v>
      </c>
      <c r="B83" s="153">
        <f t="shared" si="6"/>
        <v>0.33820195706984557</v>
      </c>
      <c r="C83" s="153">
        <f t="shared" si="7"/>
        <v>6.4479295167000003E-3</v>
      </c>
      <c r="D83" s="153">
        <f t="shared" si="8"/>
        <v>1.1423083749445999</v>
      </c>
      <c r="E83" s="153"/>
      <c r="F83" s="343"/>
      <c r="G83" s="75">
        <v>0.10405152381808228</v>
      </c>
      <c r="H83" s="67"/>
      <c r="I83" s="321">
        <v>6.4479295167000003E-3</v>
      </c>
      <c r="J83" s="276"/>
      <c r="K83" s="278"/>
      <c r="L83" s="251"/>
      <c r="M83" s="90"/>
      <c r="N83" s="87"/>
      <c r="O83" s="100"/>
      <c r="P83" s="297">
        <v>0.1</v>
      </c>
      <c r="Q83" s="114">
        <v>1.1423083749445999</v>
      </c>
    </row>
    <row r="84" spans="1:17" x14ac:dyDescent="0.25">
      <c r="A84" s="4" t="s">
        <v>12</v>
      </c>
      <c r="B84" s="153">
        <f t="shared" si="6"/>
        <v>2.7816323058039254</v>
      </c>
      <c r="C84" s="153">
        <f t="shared" si="7"/>
        <v>1.9504492472201207</v>
      </c>
      <c r="D84" s="153">
        <f t="shared" si="8"/>
        <v>3.20698862307558</v>
      </c>
      <c r="E84" s="153"/>
      <c r="F84" s="343"/>
      <c r="G84" s="75">
        <v>1.9504492472201207</v>
      </c>
      <c r="H84" s="67"/>
      <c r="I84" s="321">
        <v>3.1690913529200002</v>
      </c>
      <c r="J84" s="100"/>
      <c r="K84" s="278"/>
      <c r="L84" s="251"/>
      <c r="M84" s="90"/>
      <c r="N84" s="87"/>
      <c r="O84" s="100"/>
      <c r="P84" s="297">
        <v>2.8</v>
      </c>
      <c r="Q84" s="114">
        <v>3.20698862307558</v>
      </c>
    </row>
    <row r="85" spans="1:17" x14ac:dyDescent="0.25">
      <c r="A85" s="4" t="s">
        <v>13</v>
      </c>
      <c r="B85" s="153">
        <f t="shared" si="6"/>
        <v>2.5797578626383548</v>
      </c>
      <c r="C85" s="153">
        <f t="shared" si="7"/>
        <v>1.5191463422510201</v>
      </c>
      <c r="D85" s="153">
        <f t="shared" si="8"/>
        <v>3.08453872203</v>
      </c>
      <c r="E85" s="153"/>
      <c r="F85" s="343"/>
      <c r="G85" s="75">
        <v>2.7153463862723992</v>
      </c>
      <c r="H85" s="67"/>
      <c r="I85" s="321">
        <v>3.08453872203</v>
      </c>
      <c r="J85" s="100"/>
      <c r="K85" s="278"/>
      <c r="L85" s="251"/>
      <c r="M85" s="90"/>
      <c r="N85" s="87"/>
      <c r="O85" s="100"/>
      <c r="P85" s="299">
        <v>3</v>
      </c>
      <c r="Q85" s="114">
        <v>1.5191463422510201</v>
      </c>
    </row>
    <row r="86" spans="1:17" x14ac:dyDescent="0.25">
      <c r="A86" s="4" t="s">
        <v>14</v>
      </c>
      <c r="B86" s="153">
        <f t="shared" si="6"/>
        <v>-4.8899467090367209E-2</v>
      </c>
      <c r="C86" s="153">
        <f t="shared" si="7"/>
        <v>-0.30010938174046164</v>
      </c>
      <c r="D86" s="153">
        <f t="shared" si="8"/>
        <v>0.15161320752599999</v>
      </c>
      <c r="E86" s="153"/>
      <c r="F86" s="343"/>
      <c r="G86" s="75">
        <v>-0.30010938174046164</v>
      </c>
      <c r="H86" s="67"/>
      <c r="I86" s="321">
        <v>0.15161320752599999</v>
      </c>
      <c r="J86" s="276"/>
      <c r="K86" s="278"/>
      <c r="L86" s="251"/>
      <c r="M86" s="90"/>
      <c r="N86" s="87"/>
      <c r="O86" s="100"/>
      <c r="P86" s="295"/>
      <c r="Q86" s="114">
        <v>1.7977729433600301E-3</v>
      </c>
    </row>
    <row r="87" spans="1:17" x14ac:dyDescent="0.25">
      <c r="A87" s="4"/>
      <c r="B87" s="153"/>
      <c r="C87" s="153"/>
      <c r="D87" s="153"/>
      <c r="E87" s="153"/>
      <c r="F87" s="343"/>
      <c r="G87" s="75"/>
      <c r="H87" s="67"/>
      <c r="I87" s="318"/>
      <c r="J87" s="276"/>
      <c r="K87" s="278"/>
      <c r="L87" s="252"/>
      <c r="M87" s="90"/>
      <c r="N87" s="87"/>
      <c r="O87" s="309"/>
      <c r="P87" s="295"/>
      <c r="Q87" s="114"/>
    </row>
    <row r="88" spans="1:17" x14ac:dyDescent="0.25">
      <c r="A88" s="9" t="s">
        <v>15</v>
      </c>
      <c r="B88" s="76"/>
      <c r="C88" s="76"/>
      <c r="D88" s="76"/>
      <c r="E88" s="76"/>
      <c r="F88" s="343"/>
      <c r="G88" s="75"/>
      <c r="H88" s="67"/>
      <c r="I88" s="318"/>
      <c r="J88" s="276"/>
      <c r="K88" s="278"/>
      <c r="L88" s="252"/>
      <c r="M88" s="90"/>
      <c r="N88" s="87"/>
      <c r="O88" s="309"/>
      <c r="P88" s="295"/>
      <c r="Q88" s="114"/>
    </row>
    <row r="89" spans="1:17" x14ac:dyDescent="0.25">
      <c r="A89" s="4" t="s">
        <v>16</v>
      </c>
      <c r="B89" s="153">
        <f>AVERAGE(F89:Q89)</f>
        <v>0.29728383025267047</v>
      </c>
      <c r="C89" s="153">
        <f>MIN(F89:Q89)</f>
        <v>0.2</v>
      </c>
      <c r="D89" s="153">
        <f>MAX(F89:Q89)</f>
        <v>0.39456766050534098</v>
      </c>
      <c r="E89" s="153"/>
      <c r="F89" s="343"/>
      <c r="G89" s="75"/>
      <c r="H89" s="67"/>
      <c r="I89" s="318"/>
      <c r="J89" s="276"/>
      <c r="K89" s="278"/>
      <c r="L89" s="251"/>
      <c r="M89" s="90"/>
      <c r="N89" s="87"/>
      <c r="O89" s="100"/>
      <c r="P89" s="297">
        <v>0.2</v>
      </c>
      <c r="Q89" s="114">
        <v>0.39456766050534098</v>
      </c>
    </row>
    <row r="90" spans="1:17" x14ac:dyDescent="0.25">
      <c r="A90" s="4" t="s">
        <v>17</v>
      </c>
      <c r="B90" s="153">
        <f>AVERAGE(F90:Q90)</f>
        <v>6.6464281661162197</v>
      </c>
      <c r="C90" s="153">
        <f>MIN(F90:Q90)</f>
        <v>5.9164497438553294</v>
      </c>
      <c r="D90" s="153">
        <f>MAX(F90:Q90)</f>
        <v>7.2</v>
      </c>
      <c r="E90" s="153"/>
      <c r="F90" s="343"/>
      <c r="G90" s="75">
        <v>5.9164497438553294</v>
      </c>
      <c r="H90" s="67"/>
      <c r="I90" s="321">
        <v>6.8885596542199998</v>
      </c>
      <c r="J90" s="100"/>
      <c r="K90" s="278"/>
      <c r="L90" s="251"/>
      <c r="M90" s="90"/>
      <c r="N90" s="87"/>
      <c r="O90" s="100"/>
      <c r="P90" s="297">
        <v>7.2</v>
      </c>
      <c r="Q90" s="114">
        <v>6.5807032663895502</v>
      </c>
    </row>
    <row r="91" spans="1:17" x14ac:dyDescent="0.25">
      <c r="A91" s="4"/>
      <c r="B91" s="153"/>
      <c r="C91" s="153"/>
      <c r="D91" s="153"/>
      <c r="E91" s="153"/>
      <c r="F91" s="343"/>
      <c r="G91" s="75"/>
      <c r="H91" s="67"/>
      <c r="I91" s="318"/>
      <c r="J91" s="276"/>
      <c r="K91" s="278"/>
      <c r="L91" s="252"/>
      <c r="M91" s="90"/>
      <c r="N91" s="87"/>
      <c r="O91" s="309"/>
      <c r="P91" s="295"/>
      <c r="Q91" s="114"/>
    </row>
    <row r="92" spans="1:17" x14ac:dyDescent="0.25">
      <c r="A92" s="9" t="s">
        <v>18</v>
      </c>
      <c r="B92" s="76"/>
      <c r="C92" s="76"/>
      <c r="D92" s="76"/>
      <c r="E92" s="76"/>
      <c r="F92" s="343"/>
      <c r="G92" s="75"/>
      <c r="H92" s="67"/>
      <c r="I92" s="318"/>
      <c r="J92" s="276"/>
      <c r="K92" s="278"/>
      <c r="L92" s="252"/>
      <c r="M92" s="90"/>
      <c r="N92" s="87"/>
      <c r="O92" s="309"/>
      <c r="P92" s="295"/>
      <c r="Q92" s="114"/>
    </row>
    <row r="93" spans="1:17" x14ac:dyDescent="0.25">
      <c r="A93" s="212" t="s">
        <v>43</v>
      </c>
      <c r="B93" s="153">
        <f>AVERAGE(F93:Q93)</f>
        <v>1.9244371423575999</v>
      </c>
      <c r="C93" s="153">
        <f>MIN(F93:Q93)</f>
        <v>1.7198868647423593</v>
      </c>
      <c r="D93" s="153">
        <f>MAX(F93:Q93)</f>
        <v>2.2000000000000002</v>
      </c>
      <c r="E93" s="153"/>
      <c r="F93" s="100"/>
      <c r="G93" s="75">
        <v>1.7198868647423593</v>
      </c>
      <c r="H93" s="67"/>
      <c r="I93" s="321">
        <v>2.2000000000000002</v>
      </c>
      <c r="J93" s="100"/>
      <c r="K93" s="280"/>
      <c r="L93" s="100"/>
      <c r="M93" s="90"/>
      <c r="N93" s="87"/>
      <c r="O93" s="100"/>
      <c r="P93" s="297">
        <v>1.9</v>
      </c>
      <c r="Q93" s="114">
        <v>1.8778617046880399</v>
      </c>
    </row>
    <row r="94" spans="1:17" s="190" customFormat="1" x14ac:dyDescent="0.25">
      <c r="A94" s="213" t="s">
        <v>44</v>
      </c>
      <c r="B94" s="153">
        <f>AVERAGE(F94:Q94)</f>
        <v>1.8855033963436851</v>
      </c>
      <c r="C94" s="153">
        <f>MIN(F94:Q94)</f>
        <v>1.5888011770564203</v>
      </c>
      <c r="D94" s="153">
        <f>MAX(F94:Q94)</f>
        <v>2.1</v>
      </c>
      <c r="E94" s="153"/>
      <c r="F94" s="343"/>
      <c r="G94" s="75">
        <v>1.5888011770564203</v>
      </c>
      <c r="H94" s="67"/>
      <c r="I94" s="321">
        <v>2.1</v>
      </c>
      <c r="J94" s="276"/>
      <c r="K94" s="278"/>
      <c r="L94" s="100"/>
      <c r="M94" s="90"/>
      <c r="N94" s="87"/>
      <c r="O94" s="100"/>
      <c r="P94" s="297">
        <v>1.9</v>
      </c>
      <c r="Q94" s="114">
        <v>1.95321240831832</v>
      </c>
    </row>
    <row r="95" spans="1:17" x14ac:dyDescent="0.25">
      <c r="A95" s="4" t="s">
        <v>19</v>
      </c>
      <c r="B95" s="153">
        <f>AVERAGE(F95:Q95)</f>
        <v>2.0404300065239087</v>
      </c>
      <c r="C95" s="153">
        <f>MIN(F95:Q95)</f>
        <v>1.92728920863632</v>
      </c>
      <c r="D95" s="153">
        <f>MAX(F95:Q95)</f>
        <v>2.1535708044114976</v>
      </c>
      <c r="E95" s="153"/>
      <c r="F95" s="343"/>
      <c r="G95" s="75">
        <v>2.1535708044114976</v>
      </c>
      <c r="H95" s="67"/>
      <c r="I95" s="318"/>
      <c r="J95" s="276"/>
      <c r="K95" s="278"/>
      <c r="L95" s="202"/>
      <c r="M95" s="90"/>
      <c r="N95" s="87"/>
      <c r="O95" s="309"/>
      <c r="P95" s="295"/>
      <c r="Q95" s="114">
        <v>1.92728920863632</v>
      </c>
    </row>
    <row r="96" spans="1:17" x14ac:dyDescent="0.25">
      <c r="A96" s="4"/>
      <c r="B96" s="153"/>
      <c r="C96" s="153"/>
      <c r="D96" s="153"/>
      <c r="E96" s="153"/>
      <c r="F96" s="343"/>
      <c r="G96" s="75"/>
      <c r="H96" s="271"/>
      <c r="I96" s="318"/>
      <c r="J96" s="276"/>
      <c r="K96" s="278"/>
      <c r="L96" s="252"/>
      <c r="M96" s="90"/>
      <c r="N96" s="87"/>
      <c r="O96" s="309"/>
      <c r="P96" s="295"/>
      <c r="Q96" s="114"/>
    </row>
    <row r="97" spans="1:17" x14ac:dyDescent="0.25">
      <c r="A97" s="9" t="s">
        <v>20</v>
      </c>
      <c r="B97" s="153">
        <f>AVERAGE(F97:Q97)</f>
        <v>2.203749531275792</v>
      </c>
      <c r="C97" s="153">
        <f>MIN(F97:Q97)</f>
        <v>1.3015323231803266</v>
      </c>
      <c r="D97" s="153">
        <f>MAX(F97:Q97)</f>
        <v>3.1097162706470498</v>
      </c>
      <c r="E97" s="76"/>
      <c r="F97" s="343"/>
      <c r="G97" s="75">
        <v>1.3015323231803266</v>
      </c>
      <c r="H97" s="271"/>
      <c r="I97" s="318"/>
      <c r="J97" s="276"/>
      <c r="K97" s="278"/>
      <c r="L97" s="202"/>
      <c r="M97" s="90"/>
      <c r="N97" s="87"/>
      <c r="O97" s="309"/>
      <c r="P97" s="295">
        <v>2.2000000000000002</v>
      </c>
      <c r="Q97" s="114">
        <v>3.1097162706470498</v>
      </c>
    </row>
    <row r="98" spans="1:17" x14ac:dyDescent="0.25">
      <c r="A98" s="4"/>
      <c r="B98" s="153"/>
      <c r="C98" s="153"/>
      <c r="D98" s="153"/>
      <c r="E98" s="153"/>
      <c r="F98" s="343"/>
      <c r="G98" s="75"/>
      <c r="H98" s="154"/>
      <c r="I98" s="318"/>
      <c r="J98" s="276"/>
      <c r="K98" s="278"/>
      <c r="L98" s="252"/>
      <c r="M98" s="90"/>
      <c r="N98" s="87"/>
      <c r="O98" s="309"/>
      <c r="P98" s="295"/>
      <c r="Q98" s="114"/>
    </row>
    <row r="99" spans="1:17" x14ac:dyDescent="0.25">
      <c r="A99" s="9" t="s">
        <v>21</v>
      </c>
      <c r="B99" s="76"/>
      <c r="C99" s="76"/>
      <c r="D99" s="76"/>
      <c r="E99" s="76"/>
      <c r="F99" s="343"/>
      <c r="G99" s="75"/>
      <c r="H99" s="154"/>
      <c r="I99" s="318"/>
      <c r="J99" s="276"/>
      <c r="K99" s="278"/>
      <c r="L99" s="189"/>
      <c r="M99" s="90"/>
      <c r="N99" s="87"/>
      <c r="O99" s="309"/>
      <c r="P99" s="295"/>
      <c r="Q99" s="114"/>
    </row>
    <row r="100" spans="1:17" x14ac:dyDescent="0.25">
      <c r="A100" s="10" t="s">
        <v>22</v>
      </c>
      <c r="B100" s="153">
        <f>AVERAGE(F100:Q100)</f>
        <v>-2.5452036496134127</v>
      </c>
      <c r="C100" s="153">
        <f>MIN(F100:Q100)</f>
        <v>-2.78422078058182</v>
      </c>
      <c r="D100" s="153">
        <f>MAX(F100:Q100)</f>
        <v>-2.349097804489555</v>
      </c>
      <c r="E100" s="193"/>
      <c r="F100" s="343"/>
      <c r="G100" s="75">
        <v>-2.6346966134622747</v>
      </c>
      <c r="H100" s="154"/>
      <c r="I100" s="321">
        <v>-2.4127993999199999</v>
      </c>
      <c r="J100" s="276"/>
      <c r="K100" s="278"/>
      <c r="L100" s="202"/>
      <c r="M100" s="90"/>
      <c r="N100" s="87"/>
      <c r="O100" s="309"/>
      <c r="P100" s="298">
        <v>-2.349097804489555</v>
      </c>
      <c r="Q100" s="114">
        <v>-2.78422078058182</v>
      </c>
    </row>
    <row r="101" spans="1:17" x14ac:dyDescent="0.25">
      <c r="A101" s="10" t="s">
        <v>23</v>
      </c>
      <c r="B101" s="153">
        <f>AVERAGE(F101:Q101)</f>
        <v>-0.59670120089076495</v>
      </c>
      <c r="C101" s="153">
        <f>MIN(F101:Q101)</f>
        <v>-0.788988617352676</v>
      </c>
      <c r="D101" s="153">
        <f>MAX(F101:Q101)</f>
        <v>-0.24956149243623571</v>
      </c>
      <c r="E101" s="193"/>
      <c r="F101" s="343"/>
      <c r="G101" s="75">
        <v>-0.75155349288338313</v>
      </c>
      <c r="H101" s="154"/>
      <c r="I101" s="318"/>
      <c r="J101" s="276"/>
      <c r="K101" s="278"/>
      <c r="L101" s="202"/>
      <c r="M101" s="90"/>
      <c r="N101" s="87"/>
      <c r="O101" s="309"/>
      <c r="P101" s="298">
        <v>-0.24956149243623571</v>
      </c>
      <c r="Q101" s="114">
        <v>-0.788988617352676</v>
      </c>
    </row>
    <row r="102" spans="1:17" x14ac:dyDescent="0.25">
      <c r="A102" s="11" t="s">
        <v>24</v>
      </c>
      <c r="B102" s="70">
        <f>AVERAGE(F102:Q102)</f>
        <v>89.505699126067583</v>
      </c>
      <c r="C102" s="70">
        <f>MIN(F102:Q102)</f>
        <v>88.639099236250502</v>
      </c>
      <c r="D102" s="70">
        <f>MAX(F102:Q102)</f>
        <v>90.491243882199996</v>
      </c>
      <c r="E102" s="193"/>
      <c r="F102" s="344"/>
      <c r="G102" s="83">
        <v>88.691485702810283</v>
      </c>
      <c r="H102" s="155"/>
      <c r="I102" s="320">
        <v>90.491243882199996</v>
      </c>
      <c r="J102" s="277"/>
      <c r="K102" s="279"/>
      <c r="L102" s="203"/>
      <c r="M102" s="91"/>
      <c r="N102" s="273"/>
      <c r="O102" s="310"/>
      <c r="P102" s="296">
        <v>90.200967683009537</v>
      </c>
      <c r="Q102" s="125">
        <v>88.639099236250502</v>
      </c>
    </row>
    <row r="103" spans="1:17" x14ac:dyDescent="0.25">
      <c r="K103" s="278"/>
      <c r="N103" s="141"/>
    </row>
    <row r="104" spans="1:17" s="241" customFormat="1" x14ac:dyDescent="0.25">
      <c r="E104" s="195"/>
      <c r="I104" s="179"/>
      <c r="L104" s="196"/>
      <c r="N104" s="141"/>
      <c r="Q104" s="113"/>
    </row>
    <row r="105" spans="1:17" x14ac:dyDescent="0.25">
      <c r="A105" s="352"/>
      <c r="B105" s="352"/>
      <c r="C105" s="352"/>
      <c r="D105" s="352"/>
      <c r="E105" s="352"/>
      <c r="F105" s="352"/>
      <c r="G105" s="352"/>
      <c r="H105" s="352"/>
      <c r="I105" s="352"/>
      <c r="J105" s="352"/>
      <c r="K105" s="352"/>
      <c r="L105" s="352"/>
      <c r="M105" s="352"/>
      <c r="N105" s="352"/>
      <c r="O105" s="352"/>
      <c r="P105" s="352"/>
      <c r="Q105" s="352"/>
    </row>
    <row r="106" spans="1:17" x14ac:dyDescent="0.25">
      <c r="A106" s="18" t="s">
        <v>60</v>
      </c>
    </row>
  </sheetData>
  <mergeCells count="1">
    <mergeCell ref="A105:Q105"/>
  </mergeCells>
  <phoneticPr fontId="15" type="noConversion"/>
  <pageMargins left="0.70866141732283472" right="0.70866141732283472" top="0.74803149606299213" bottom="0.74803149606299213" header="0.31496062992125984" footer="0.31496062992125984"/>
  <pageSetup paperSize="8" scale="35" fitToWidth="0" orientation="landscape" r:id="rId1"/>
  <ignoredErrors>
    <ignoredError sqref="B3:D6 B18:D19 B22:D23 B27:D27 B29:D3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35"/>
  <sheetViews>
    <sheetView zoomScale="120" zoomScaleNormal="120" workbookViewId="0">
      <pane xSplit="1" ySplit="1" topLeftCell="B2" activePane="bottomRight" state="frozen"/>
      <selection activeCell="L43" sqref="L43:L68"/>
      <selection pane="topRight" activeCell="L43" sqref="L43:L68"/>
      <selection pane="bottomLeft" activeCell="L43" sqref="L43:L68"/>
      <selection pane="bottomRight" activeCell="A35" sqref="A35:O35"/>
    </sheetView>
  </sheetViews>
  <sheetFormatPr defaultColWidth="8" defaultRowHeight="12" x14ac:dyDescent="0.2"/>
  <cols>
    <col min="1" max="1" width="22.5703125" style="64" customWidth="1"/>
    <col min="2" max="2" width="7" style="65" customWidth="1"/>
    <col min="3" max="3" width="6.85546875" style="60" customWidth="1"/>
    <col min="4" max="11" width="6.28515625" style="29" customWidth="1"/>
    <col min="12" max="12" width="6.28515625" style="173" customWidth="1"/>
    <col min="13" max="14" width="6.28515625" style="29" customWidth="1"/>
    <col min="15" max="16384" width="8" style="64"/>
  </cols>
  <sheetData>
    <row r="1" spans="1:14" ht="99.75" customHeight="1" thickBot="1" x14ac:dyDescent="0.25">
      <c r="A1" s="24" t="s">
        <v>31</v>
      </c>
      <c r="B1" s="25" t="s">
        <v>47</v>
      </c>
      <c r="C1" s="25" t="s">
        <v>32</v>
      </c>
      <c r="D1" s="26" t="s">
        <v>34</v>
      </c>
      <c r="E1" s="27" t="s">
        <v>33</v>
      </c>
      <c r="F1" s="28" t="s">
        <v>49</v>
      </c>
      <c r="G1" s="28" t="s">
        <v>50</v>
      </c>
      <c r="H1" s="28" t="s">
        <v>51</v>
      </c>
      <c r="I1" s="28" t="s">
        <v>52</v>
      </c>
      <c r="J1" s="28" t="s">
        <v>53</v>
      </c>
      <c r="K1" s="28" t="s">
        <v>54</v>
      </c>
      <c r="L1" s="28" t="s">
        <v>55</v>
      </c>
      <c r="M1" s="28" t="s">
        <v>56</v>
      </c>
      <c r="N1" s="28" t="s">
        <v>57</v>
      </c>
    </row>
    <row r="2" spans="1:14" x14ac:dyDescent="0.2">
      <c r="A2" s="30" t="s">
        <v>35</v>
      </c>
      <c r="B2" s="31">
        <v>1.0787142857142857</v>
      </c>
      <c r="C2" s="32"/>
      <c r="D2" s="33"/>
      <c r="E2" s="34"/>
      <c r="F2" s="92"/>
      <c r="G2" s="92"/>
      <c r="H2" s="35"/>
      <c r="I2" s="35"/>
      <c r="J2" s="92"/>
      <c r="K2" s="36"/>
      <c r="L2" s="204"/>
      <c r="M2" s="36"/>
      <c r="N2" s="106"/>
    </row>
    <row r="3" spans="1:14" x14ac:dyDescent="0.2">
      <c r="A3" s="99">
        <v>45627</v>
      </c>
      <c r="B3" s="37"/>
      <c r="C3" s="38">
        <f>AVERAGE(F3:N3)</f>
        <v>1.09738876785475</v>
      </c>
      <c r="D3" s="39">
        <f>MIN(F3:N3)</f>
        <v>1.05</v>
      </c>
      <c r="E3" s="40">
        <f>MAX(F3:N3)</f>
        <v>1.17</v>
      </c>
      <c r="F3" s="106"/>
      <c r="G3" s="106">
        <v>1.0517213749832499</v>
      </c>
      <c r="H3" s="35">
        <v>1.05</v>
      </c>
      <c r="I3" s="35">
        <v>1.1000000000000001</v>
      </c>
      <c r="J3" s="106">
        <v>1.05</v>
      </c>
      <c r="K3" s="36">
        <v>1.1399999999999999</v>
      </c>
      <c r="L3" s="205"/>
      <c r="M3" s="106">
        <v>1.1200000000000001</v>
      </c>
      <c r="N3" s="106">
        <v>1.17</v>
      </c>
    </row>
    <row r="4" spans="1:14" x14ac:dyDescent="0.2">
      <c r="A4" s="99">
        <v>45992</v>
      </c>
      <c r="B4" s="37"/>
      <c r="C4" s="38">
        <f>AVERAGE(F4:N4)</f>
        <v>1.1430689277899349</v>
      </c>
      <c r="D4" s="39">
        <f>MIN(F4:N4)</f>
        <v>1.05</v>
      </c>
      <c r="E4" s="40">
        <f>MAX(F4:N4)</f>
        <v>1.3</v>
      </c>
      <c r="F4" s="106"/>
      <c r="G4" s="106">
        <v>1.12841356673961</v>
      </c>
      <c r="H4" s="35">
        <v>1.1200000000000001</v>
      </c>
      <c r="I4" s="35">
        <v>1.3</v>
      </c>
      <c r="J4" s="106">
        <v>1.05</v>
      </c>
      <c r="K4" s="36">
        <v>1.1200000000000001</v>
      </c>
      <c r="L4" s="204"/>
      <c r="M4" s="106">
        <v>1.1399999999999999</v>
      </c>
      <c r="N4" s="106"/>
    </row>
    <row r="5" spans="1:14" x14ac:dyDescent="0.2">
      <c r="A5" s="99">
        <v>46357</v>
      </c>
      <c r="B5" s="37"/>
      <c r="C5" s="38">
        <f>AVERAGE(F5:N5)</f>
        <v>1.1969653398722651</v>
      </c>
      <c r="D5" s="39">
        <f>MIN(F5:N5)</f>
        <v>1.1939306797445299</v>
      </c>
      <c r="E5" s="40">
        <f>MAX(F5:N5)</f>
        <v>1.2</v>
      </c>
      <c r="F5" s="106"/>
      <c r="G5" s="106">
        <v>1.1939306797445299</v>
      </c>
      <c r="H5" s="35"/>
      <c r="I5" s="35">
        <v>1.2</v>
      </c>
      <c r="J5" s="106"/>
      <c r="K5" s="36"/>
      <c r="L5" s="204"/>
      <c r="M5" s="106"/>
      <c r="N5" s="106"/>
    </row>
    <row r="6" spans="1:14" x14ac:dyDescent="0.2">
      <c r="A6" s="46" t="s">
        <v>36</v>
      </c>
      <c r="B6" s="47"/>
      <c r="C6" s="48"/>
      <c r="D6" s="49"/>
      <c r="E6" s="50"/>
      <c r="F6" s="108"/>
      <c r="G6" s="94"/>
      <c r="H6" s="57"/>
      <c r="I6" s="57"/>
      <c r="J6" s="94"/>
      <c r="K6" s="58"/>
      <c r="L6" s="206"/>
      <c r="M6" s="94"/>
      <c r="N6" s="108"/>
    </row>
    <row r="7" spans="1:14" x14ac:dyDescent="0.2">
      <c r="A7" s="30" t="s">
        <v>37</v>
      </c>
      <c r="B7" s="253">
        <v>3.9224999999999994</v>
      </c>
      <c r="C7" s="38"/>
      <c r="D7" s="51"/>
      <c r="E7" s="52"/>
      <c r="F7" s="109"/>
      <c r="G7" s="95"/>
      <c r="H7" s="35"/>
      <c r="I7" s="35"/>
      <c r="J7" s="95"/>
      <c r="K7" s="36"/>
      <c r="L7" s="207"/>
      <c r="M7" s="95"/>
      <c r="N7" s="106"/>
    </row>
    <row r="8" spans="1:14" x14ac:dyDescent="0.2">
      <c r="A8" s="99">
        <f>A3</f>
        <v>45627</v>
      </c>
      <c r="B8" s="254"/>
      <c r="C8" s="38">
        <f>AVERAGE(F8:N8)</f>
        <v>2.9200000000000004</v>
      </c>
      <c r="D8" s="39">
        <f>MIN(F8:N8)</f>
        <v>2.6</v>
      </c>
      <c r="E8" s="40">
        <f>MAX(F8:N8)</f>
        <v>3.2</v>
      </c>
      <c r="F8" s="101">
        <v>3.2</v>
      </c>
      <c r="G8" s="106">
        <v>2.75</v>
      </c>
      <c r="H8" s="35">
        <v>3.1</v>
      </c>
      <c r="I8" s="35"/>
      <c r="J8" s="106"/>
      <c r="K8" s="36">
        <v>3.1</v>
      </c>
      <c r="L8" s="204">
        <v>2.89</v>
      </c>
      <c r="M8" s="106">
        <v>2.6</v>
      </c>
      <c r="N8" s="106">
        <v>2.8</v>
      </c>
    </row>
    <row r="9" spans="1:14" x14ac:dyDescent="0.2">
      <c r="A9" s="99">
        <f>A4</f>
        <v>45992</v>
      </c>
      <c r="B9" s="254"/>
      <c r="C9" s="38">
        <f>AVERAGE(F9:N9)</f>
        <v>2.3716666666666666</v>
      </c>
      <c r="D9" s="39">
        <f>MIN(F9:N9)</f>
        <v>1.55</v>
      </c>
      <c r="E9" s="40">
        <f>MAX(F9:N9)</f>
        <v>2.73</v>
      </c>
      <c r="F9" s="101">
        <v>2.7</v>
      </c>
      <c r="G9" s="106">
        <v>1.55</v>
      </c>
      <c r="H9" s="35">
        <v>2.5</v>
      </c>
      <c r="I9" s="35"/>
      <c r="J9" s="106"/>
      <c r="K9" s="36">
        <v>2.5</v>
      </c>
      <c r="L9" s="204">
        <v>2.73</v>
      </c>
      <c r="M9" s="106">
        <v>2.25</v>
      </c>
      <c r="N9" s="106"/>
    </row>
    <row r="10" spans="1:14" x14ac:dyDescent="0.2">
      <c r="A10" s="99">
        <f>A5</f>
        <v>46357</v>
      </c>
      <c r="B10" s="255"/>
      <c r="C10" s="38">
        <f>AVERAGE(F10:N10)</f>
        <v>2.4249999999999998</v>
      </c>
      <c r="D10" s="39">
        <f>MIN(F10:N10)</f>
        <v>2.2999999999999998</v>
      </c>
      <c r="E10" s="40">
        <f>MAX(F10:N10)</f>
        <v>2.5499999999999998</v>
      </c>
      <c r="F10" s="101">
        <v>2.5499999999999998</v>
      </c>
      <c r="G10" s="93"/>
      <c r="H10" s="116"/>
      <c r="I10" s="116"/>
      <c r="J10" s="93"/>
      <c r="K10" s="45"/>
      <c r="L10" s="208"/>
      <c r="M10" s="93">
        <v>2.2999999999999998</v>
      </c>
      <c r="N10" s="106"/>
    </row>
    <row r="11" spans="1:14" x14ac:dyDescent="0.2">
      <c r="A11" s="46" t="s">
        <v>38</v>
      </c>
      <c r="B11" s="253">
        <v>5.5796233333333349</v>
      </c>
      <c r="C11" s="48"/>
      <c r="D11" s="55"/>
      <c r="E11" s="56"/>
      <c r="F11" s="110"/>
      <c r="G11" s="96"/>
      <c r="H11" s="57"/>
      <c r="I11" s="57"/>
      <c r="J11" s="96"/>
      <c r="K11" s="58"/>
      <c r="L11" s="209"/>
      <c r="M11" s="96"/>
      <c r="N11" s="110"/>
    </row>
    <row r="12" spans="1:14" x14ac:dyDescent="0.2">
      <c r="A12" s="99">
        <f>A3</f>
        <v>45627</v>
      </c>
      <c r="B12" s="254"/>
      <c r="C12" s="38">
        <f>AVERAGE(F12:N12)</f>
        <v>4.1599999999999993</v>
      </c>
      <c r="D12" s="39">
        <f>MIN(F12:N12)</f>
        <v>3.7</v>
      </c>
      <c r="E12" s="40">
        <f>MAX(F12:N12)</f>
        <v>4.8</v>
      </c>
      <c r="F12" s="106"/>
      <c r="G12" s="106"/>
      <c r="H12" s="112">
        <v>4.8</v>
      </c>
      <c r="I12" s="35">
        <v>3.7</v>
      </c>
      <c r="J12" s="106"/>
      <c r="K12" s="36">
        <v>4.0999999999999996</v>
      </c>
      <c r="L12" s="204"/>
      <c r="M12" s="106">
        <v>4.3</v>
      </c>
      <c r="N12" s="106">
        <v>3.9</v>
      </c>
    </row>
    <row r="13" spans="1:14" x14ac:dyDescent="0.2">
      <c r="A13" s="99">
        <f>A4</f>
        <v>45992</v>
      </c>
      <c r="B13" s="254"/>
      <c r="C13" s="38">
        <f>AVERAGE(F13:N13)</f>
        <v>3.2666666666666671</v>
      </c>
      <c r="D13" s="39">
        <f>MIN(F13:N13)</f>
        <v>3.2</v>
      </c>
      <c r="E13" s="40">
        <f>MAX(F13:N13)</f>
        <v>3.3</v>
      </c>
      <c r="F13" s="106"/>
      <c r="G13" s="106"/>
      <c r="H13" s="112">
        <v>3.3</v>
      </c>
      <c r="I13" s="35"/>
      <c r="J13" s="106"/>
      <c r="K13" s="36">
        <v>3.2</v>
      </c>
      <c r="L13" s="204"/>
      <c r="M13" s="106">
        <v>3.3</v>
      </c>
      <c r="N13" s="106"/>
    </row>
    <row r="14" spans="1:14" x14ac:dyDescent="0.2">
      <c r="A14" s="99">
        <f>A5</f>
        <v>46357</v>
      </c>
      <c r="B14" s="255"/>
      <c r="C14" s="38">
        <f>AVERAGE(F14:N14)</f>
        <v>3.25</v>
      </c>
      <c r="D14" s="39">
        <f>MIN(F14:N14)</f>
        <v>3.25</v>
      </c>
      <c r="E14" s="40">
        <f>MAX(F14:N14)</f>
        <v>3.25</v>
      </c>
      <c r="F14" s="107"/>
      <c r="G14" s="93"/>
      <c r="H14" s="112"/>
      <c r="I14" s="35"/>
      <c r="J14" s="93"/>
      <c r="K14" s="36"/>
      <c r="L14" s="208"/>
      <c r="M14" s="93">
        <v>3.25</v>
      </c>
      <c r="N14" s="106"/>
    </row>
    <row r="15" spans="1:14" x14ac:dyDescent="0.2">
      <c r="A15" s="46" t="s">
        <v>48</v>
      </c>
      <c r="B15" s="256"/>
      <c r="C15" s="48"/>
      <c r="D15" s="55"/>
      <c r="E15" s="56"/>
      <c r="F15" s="108"/>
      <c r="G15" s="94"/>
      <c r="H15" s="110"/>
      <c r="I15" s="57"/>
      <c r="J15" s="94"/>
      <c r="K15" s="58"/>
      <c r="L15" s="206"/>
      <c r="M15" s="94"/>
      <c r="N15" s="108"/>
    </row>
    <row r="16" spans="1:14" x14ac:dyDescent="0.2">
      <c r="A16" s="30" t="s">
        <v>39</v>
      </c>
      <c r="B16" s="257">
        <v>2.3384</v>
      </c>
      <c r="C16" s="38"/>
      <c r="D16" s="39"/>
      <c r="E16" s="40"/>
      <c r="F16" s="106"/>
      <c r="G16" s="92"/>
      <c r="H16" s="106"/>
      <c r="I16" s="35"/>
      <c r="J16" s="92"/>
      <c r="K16" s="36"/>
      <c r="L16" s="204"/>
      <c r="M16" s="92"/>
      <c r="N16" s="106"/>
    </row>
    <row r="17" spans="1:14" x14ac:dyDescent="0.2">
      <c r="A17" s="99">
        <f>A3</f>
        <v>45627</v>
      </c>
      <c r="B17" s="258"/>
      <c r="C17" s="38">
        <f>AVERAGE(F17:N17)</f>
        <v>2.2444444444444449</v>
      </c>
      <c r="D17" s="39">
        <f>MIN(F17:N17)</f>
        <v>1.75</v>
      </c>
      <c r="E17" s="40">
        <f>MAX(F17:N17)</f>
        <v>2.7</v>
      </c>
      <c r="F17" s="106">
        <v>2.7</v>
      </c>
      <c r="G17" s="106">
        <v>1.85</v>
      </c>
      <c r="H17" s="106">
        <v>2.4</v>
      </c>
      <c r="I17" s="35">
        <v>2.6</v>
      </c>
      <c r="J17" s="106">
        <v>1.75</v>
      </c>
      <c r="K17" s="36">
        <v>2.2999999999999998</v>
      </c>
      <c r="L17" s="205">
        <v>2.2999999999999998</v>
      </c>
      <c r="M17" s="106">
        <v>2</v>
      </c>
      <c r="N17" s="106">
        <v>2.2999999999999998</v>
      </c>
    </row>
    <row r="18" spans="1:14" x14ac:dyDescent="0.2">
      <c r="A18" s="99">
        <f>A4</f>
        <v>45992</v>
      </c>
      <c r="B18" s="258"/>
      <c r="C18" s="38">
        <f>AVERAGE(F18:N18)</f>
        <v>2.2571428571428571</v>
      </c>
      <c r="D18" s="39">
        <f>MIN(F18:N18)</f>
        <v>1.5</v>
      </c>
      <c r="E18" s="40">
        <f>MAX(F18:N18)</f>
        <v>2.6</v>
      </c>
      <c r="F18" s="106">
        <v>2.6</v>
      </c>
      <c r="G18" s="106">
        <v>2.1</v>
      </c>
      <c r="H18" s="106">
        <v>2.5</v>
      </c>
      <c r="I18" s="35"/>
      <c r="J18" s="106">
        <v>1.5</v>
      </c>
      <c r="K18" s="36">
        <v>2.5</v>
      </c>
      <c r="L18" s="205">
        <v>2.6</v>
      </c>
      <c r="M18" s="106">
        <v>2</v>
      </c>
      <c r="N18" s="106"/>
    </row>
    <row r="19" spans="1:14" x14ac:dyDescent="0.2">
      <c r="A19" s="103">
        <f>A5</f>
        <v>46357</v>
      </c>
      <c r="B19" s="259"/>
      <c r="C19" s="42">
        <f>AVERAGE(F19:N19)</f>
        <v>2.2749999999999999</v>
      </c>
      <c r="D19" s="43">
        <f>MIN(F19:N19)</f>
        <v>1.95</v>
      </c>
      <c r="E19" s="44">
        <f>MAX(F19:N19)</f>
        <v>2.6</v>
      </c>
      <c r="F19" s="107">
        <v>2.6</v>
      </c>
      <c r="G19" s="93"/>
      <c r="H19" s="107"/>
      <c r="I19" s="116"/>
      <c r="J19" s="93"/>
      <c r="K19" s="45"/>
      <c r="L19" s="210"/>
      <c r="M19" s="107">
        <v>1.95</v>
      </c>
      <c r="N19" s="107"/>
    </row>
    <row r="20" spans="1:14" x14ac:dyDescent="0.2">
      <c r="A20" s="30" t="s">
        <v>40</v>
      </c>
      <c r="B20" s="253">
        <v>2.868552380952381</v>
      </c>
      <c r="C20" s="38"/>
      <c r="D20" s="39"/>
      <c r="E20" s="40"/>
      <c r="F20" s="106"/>
      <c r="G20" s="92"/>
      <c r="H20" s="106"/>
      <c r="I20" s="35"/>
      <c r="J20" s="92"/>
      <c r="K20" s="36"/>
      <c r="L20" s="204"/>
      <c r="M20" s="92"/>
      <c r="N20" s="106"/>
    </row>
    <row r="21" spans="1:14" x14ac:dyDescent="0.2">
      <c r="A21" s="99">
        <f>A3</f>
        <v>45627</v>
      </c>
      <c r="B21" s="254"/>
      <c r="C21" s="38">
        <f>AVERAGE(F21:N21)</f>
        <v>2.8816666666666664</v>
      </c>
      <c r="D21" s="39">
        <f>MIN(F21:N21)</f>
        <v>2.39</v>
      </c>
      <c r="E21" s="40">
        <f>MAX(F21:N21)</f>
        <v>3.35</v>
      </c>
      <c r="F21" s="106">
        <v>3.35</v>
      </c>
      <c r="G21" s="106">
        <v>2.39</v>
      </c>
      <c r="H21" s="112"/>
      <c r="I21" s="185"/>
      <c r="J21" s="106"/>
      <c r="K21" s="36">
        <v>2.95</v>
      </c>
      <c r="L21" s="205">
        <v>3.1</v>
      </c>
      <c r="M21" s="106">
        <v>2.6</v>
      </c>
      <c r="N21" s="106">
        <v>2.9</v>
      </c>
    </row>
    <row r="22" spans="1:14" x14ac:dyDescent="0.2">
      <c r="A22" s="99">
        <f>A4</f>
        <v>45992</v>
      </c>
      <c r="B22" s="254"/>
      <c r="C22" s="38">
        <f>AVERAGE(F22:N22)</f>
        <v>3.04</v>
      </c>
      <c r="D22" s="39">
        <f>MIN(F22:N22)</f>
        <v>2.6</v>
      </c>
      <c r="E22" s="40">
        <f>MAX(F22:N22)</f>
        <v>3.4</v>
      </c>
      <c r="F22" s="106">
        <v>3.4</v>
      </c>
      <c r="G22" s="106">
        <v>2.6500000000000004</v>
      </c>
      <c r="H22" s="112"/>
      <c r="I22" s="185"/>
      <c r="J22" s="106"/>
      <c r="K22" s="36">
        <v>3.15</v>
      </c>
      <c r="L22" s="205">
        <v>3.4</v>
      </c>
      <c r="M22" s="106">
        <v>2.6</v>
      </c>
      <c r="N22" s="106"/>
    </row>
    <row r="23" spans="1:14" x14ac:dyDescent="0.2">
      <c r="A23" s="99">
        <f>A5</f>
        <v>46357</v>
      </c>
      <c r="B23" s="255"/>
      <c r="C23" s="38">
        <f>AVERAGE(F23:N23)</f>
        <v>3.0249999999999999</v>
      </c>
      <c r="D23" s="39">
        <f>MIN(F23:N23)</f>
        <v>2.5499999999999998</v>
      </c>
      <c r="E23" s="40">
        <f>MAX(F23:N23)</f>
        <v>3.5</v>
      </c>
      <c r="F23" s="107">
        <v>3.5</v>
      </c>
      <c r="G23" s="93"/>
      <c r="H23" s="112"/>
      <c r="I23" s="186"/>
      <c r="J23" s="93"/>
      <c r="K23" s="45"/>
      <c r="L23" s="210"/>
      <c r="M23" s="93">
        <v>2.5499999999999998</v>
      </c>
      <c r="N23" s="107"/>
    </row>
    <row r="24" spans="1:14" x14ac:dyDescent="0.2">
      <c r="A24" s="46" t="s">
        <v>38</v>
      </c>
      <c r="B24" s="253">
        <v>4.2231380952380952</v>
      </c>
      <c r="C24" s="48"/>
      <c r="D24" s="55"/>
      <c r="E24" s="56"/>
      <c r="F24" s="110"/>
      <c r="G24" s="96"/>
      <c r="H24" s="110"/>
      <c r="I24" s="57"/>
      <c r="J24" s="96"/>
      <c r="K24" s="58"/>
      <c r="L24" s="209"/>
      <c r="M24" s="96"/>
      <c r="N24" s="110"/>
    </row>
    <row r="25" spans="1:14" x14ac:dyDescent="0.2">
      <c r="A25" s="99">
        <f>A3</f>
        <v>45627</v>
      </c>
      <c r="B25" s="254"/>
      <c r="C25" s="38">
        <f t="shared" ref="C25:C31" si="0">AVERAGE(F25:N25)</f>
        <v>3.8722222222222218</v>
      </c>
      <c r="D25" s="39">
        <f t="shared" ref="D25:D31" si="1">MIN(F25:N25)</f>
        <v>3</v>
      </c>
      <c r="E25" s="40">
        <f t="shared" ref="E25:E31" si="2">MAX(F25:N25)</f>
        <v>4.3</v>
      </c>
      <c r="F25" s="106">
        <v>4.3</v>
      </c>
      <c r="G25" s="106">
        <v>3.9</v>
      </c>
      <c r="H25" s="112">
        <v>4.2</v>
      </c>
      <c r="I25" s="185">
        <v>4.2</v>
      </c>
      <c r="J25" s="106">
        <v>3</v>
      </c>
      <c r="K25" s="36">
        <v>3.5</v>
      </c>
      <c r="L25" s="204">
        <v>4</v>
      </c>
      <c r="M25" s="106">
        <v>3.75</v>
      </c>
      <c r="N25" s="106">
        <v>4</v>
      </c>
    </row>
    <row r="26" spans="1:14" x14ac:dyDescent="0.2">
      <c r="A26" s="99">
        <f>A4</f>
        <v>45992</v>
      </c>
      <c r="B26" s="254"/>
      <c r="C26" s="38">
        <f t="shared" si="0"/>
        <v>3.8285714285714283</v>
      </c>
      <c r="D26" s="39">
        <f t="shared" si="1"/>
        <v>3</v>
      </c>
      <c r="E26" s="40">
        <f t="shared" si="2"/>
        <v>4.25</v>
      </c>
      <c r="F26" s="106">
        <v>4.25</v>
      </c>
      <c r="G26" s="106">
        <v>3.9</v>
      </c>
      <c r="H26" s="112">
        <v>4</v>
      </c>
      <c r="I26" s="185"/>
      <c r="J26" s="106">
        <v>3</v>
      </c>
      <c r="K26" s="36">
        <v>4</v>
      </c>
      <c r="L26" s="204">
        <v>4</v>
      </c>
      <c r="M26" s="106">
        <v>3.65</v>
      </c>
      <c r="N26" s="106"/>
    </row>
    <row r="27" spans="1:14" x14ac:dyDescent="0.2">
      <c r="A27" s="103">
        <f>A5</f>
        <v>46357</v>
      </c>
      <c r="B27" s="255"/>
      <c r="C27" s="42">
        <f t="shared" si="0"/>
        <v>3.6</v>
      </c>
      <c r="D27" s="43">
        <f t="shared" si="1"/>
        <v>3.6</v>
      </c>
      <c r="E27" s="44">
        <f t="shared" si="2"/>
        <v>3.6</v>
      </c>
      <c r="F27" s="107"/>
      <c r="G27" s="93"/>
      <c r="H27" s="115"/>
      <c r="I27" s="187"/>
      <c r="J27" s="107"/>
      <c r="K27" s="45"/>
      <c r="L27" s="208"/>
      <c r="M27" s="93">
        <v>3.6</v>
      </c>
      <c r="N27" s="107"/>
    </row>
    <row r="28" spans="1:14" ht="24" x14ac:dyDescent="0.2">
      <c r="A28" s="137" t="s">
        <v>41</v>
      </c>
      <c r="B28" s="253">
        <v>81.795714285714283</v>
      </c>
      <c r="C28" s="38">
        <f t="shared" si="0"/>
        <v>82</v>
      </c>
      <c r="D28" s="39">
        <f t="shared" si="1"/>
        <v>82</v>
      </c>
      <c r="E28" s="40">
        <f t="shared" si="2"/>
        <v>82</v>
      </c>
      <c r="F28" s="106"/>
      <c r="G28" s="92"/>
      <c r="H28" s="106"/>
      <c r="I28" s="35"/>
      <c r="J28" s="92"/>
      <c r="K28" s="41"/>
      <c r="L28" s="176"/>
      <c r="M28" s="92">
        <v>82</v>
      </c>
      <c r="N28" s="109"/>
    </row>
    <row r="29" spans="1:14" x14ac:dyDescent="0.2">
      <c r="A29" s="99">
        <f>A3</f>
        <v>45627</v>
      </c>
      <c r="B29" s="59"/>
      <c r="C29" s="38">
        <f t="shared" si="0"/>
        <v>82.4</v>
      </c>
      <c r="D29" s="39">
        <f t="shared" si="1"/>
        <v>70</v>
      </c>
      <c r="E29" s="40">
        <f t="shared" si="2"/>
        <v>88</v>
      </c>
      <c r="F29" s="106"/>
      <c r="G29" s="106">
        <v>70</v>
      </c>
      <c r="H29" s="106">
        <v>87</v>
      </c>
      <c r="I29" s="35">
        <v>88</v>
      </c>
      <c r="J29" s="106"/>
      <c r="K29" s="36">
        <v>82</v>
      </c>
      <c r="L29" s="177"/>
      <c r="M29" s="106">
        <v>85</v>
      </c>
      <c r="N29" s="106"/>
    </row>
    <row r="30" spans="1:14" x14ac:dyDescent="0.2">
      <c r="A30" s="99">
        <f>A4</f>
        <v>45992</v>
      </c>
      <c r="B30" s="59"/>
      <c r="C30" s="38">
        <f t="shared" si="0"/>
        <v>78.25</v>
      </c>
      <c r="D30" s="39">
        <f t="shared" si="1"/>
        <v>60</v>
      </c>
      <c r="E30" s="40">
        <f t="shared" si="2"/>
        <v>90</v>
      </c>
      <c r="F30" s="106"/>
      <c r="G30" s="106">
        <v>60</v>
      </c>
      <c r="H30" s="106">
        <v>90</v>
      </c>
      <c r="I30" s="35">
        <v>83</v>
      </c>
      <c r="J30" s="106"/>
      <c r="K30" s="36">
        <v>80</v>
      </c>
      <c r="L30" s="177"/>
      <c r="M30" s="106"/>
      <c r="N30" s="106"/>
    </row>
    <row r="31" spans="1:14" ht="12.75" thickBot="1" x14ac:dyDescent="0.25">
      <c r="A31" s="103">
        <f>A5</f>
        <v>46357</v>
      </c>
      <c r="B31" s="162"/>
      <c r="C31" s="42" t="e">
        <f t="shared" si="0"/>
        <v>#DIV/0!</v>
      </c>
      <c r="D31" s="43">
        <f t="shared" si="1"/>
        <v>0</v>
      </c>
      <c r="E31" s="44">
        <f t="shared" si="2"/>
        <v>0</v>
      </c>
      <c r="F31" s="111"/>
      <c r="G31" s="97"/>
      <c r="H31" s="111"/>
      <c r="I31" s="111"/>
      <c r="J31" s="97"/>
      <c r="K31" s="111"/>
      <c r="L31" s="170"/>
      <c r="M31" s="97"/>
      <c r="N31" s="111"/>
    </row>
    <row r="32" spans="1:14" x14ac:dyDescent="0.2">
      <c r="A32" s="61"/>
      <c r="B32" s="62"/>
      <c r="C32" s="41"/>
      <c r="D32" s="41"/>
      <c r="E32" s="41"/>
      <c r="F32" s="54"/>
      <c r="G32" s="54"/>
      <c r="H32" s="54"/>
      <c r="I32" s="54"/>
      <c r="J32" s="54"/>
      <c r="K32" s="54"/>
      <c r="L32" s="171"/>
      <c r="M32" s="54"/>
      <c r="N32" s="54"/>
    </row>
    <row r="33" spans="1:15" x14ac:dyDescent="0.2">
      <c r="A33" s="136"/>
      <c r="B33" s="29"/>
      <c r="C33" s="29"/>
      <c r="E33" s="53"/>
      <c r="F33" s="53"/>
      <c r="G33" s="53"/>
      <c r="H33" s="63"/>
      <c r="I33" s="63"/>
      <c r="J33" s="63"/>
      <c r="K33" s="63"/>
      <c r="L33" s="172"/>
      <c r="M33" s="63"/>
      <c r="N33" s="63"/>
    </row>
    <row r="35" spans="1:15" ht="12.75" x14ac:dyDescent="0.2">
      <c r="A35" s="353"/>
      <c r="B35" s="353"/>
      <c r="C35" s="353"/>
      <c r="D35" s="353"/>
      <c r="E35" s="353"/>
      <c r="F35" s="353"/>
      <c r="G35" s="353"/>
      <c r="H35" s="353"/>
      <c r="I35" s="353"/>
      <c r="J35" s="353"/>
      <c r="K35" s="353"/>
      <c r="L35" s="353"/>
      <c r="M35" s="353"/>
      <c r="N35" s="353"/>
      <c r="O35" s="353"/>
    </row>
  </sheetData>
  <mergeCells count="1">
    <mergeCell ref="A35:O35"/>
  </mergeCells>
  <phoneticPr fontId="15" type="noConversion"/>
  <printOptions horizontalCentered="1" verticalCentered="1"/>
  <pageMargins left="0.74803149606299213" right="0.74803149606299213" top="0.98425196850393704" bottom="0.98425196850393704" header="0.51181102362204722" footer="0.51181102362204722"/>
  <pageSetup paperSize="9" scale="83" orientation="landscape" r:id="rId1"/>
  <headerFooter alignWithMargins="0">
    <oddFooter>&amp;C&amp;D  &amp;&amp;R&amp;Z&amp;F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Belgium</vt:lpstr>
      <vt:lpstr>Euro area</vt:lpstr>
      <vt:lpstr>Financial market and Oil price</vt:lpstr>
      <vt:lpstr>Summary!Print_Area</vt:lpstr>
      <vt:lpstr>Belgium!Print_Titles</vt:lpstr>
      <vt:lpstr>'Euro area'!Print_Titles</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Dresse Luc</dc:creator>
  <cp:lastModifiedBy>Basselier Raisa</cp:lastModifiedBy>
  <cp:lastPrinted>2024-03-15T07:16:59Z</cp:lastPrinted>
  <dcterms:created xsi:type="dcterms:W3CDTF">2017-02-16T16:28:55Z</dcterms:created>
  <dcterms:modified xsi:type="dcterms:W3CDTF">2024-03-27T07:11:40Z</dcterms:modified>
</cp:coreProperties>
</file>