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nbb.local\ser\DS\ds\BELGIAN PRIME NEWS\2022_09\"/>
    </mc:Choice>
  </mc:AlternateContent>
  <xr:revisionPtr revIDLastSave="0" documentId="13_ncr:1_{0395BAAF-E24F-4263-A3EB-1CC9678736A7}" xr6:coauthVersionLast="47" xr6:coauthVersionMax="47" xr10:uidLastSave="{00000000-0000-0000-0000-000000000000}"/>
  <bookViews>
    <workbookView xWindow="-120" yWindow="-120" windowWidth="29040" windowHeight="15840" xr2:uid="{00000000-000D-0000-FFFF-FFFF00000000}"/>
  </bookViews>
  <sheets>
    <sheet name="Summary" sheetId="1" r:id="rId1"/>
    <sheet name="Belgium" sheetId="4" r:id="rId2"/>
    <sheet name="Euro area" sheetId="3" r:id="rId3"/>
    <sheet name="Financial market and Oil price" sheetId="6" r:id="rId4"/>
  </sheets>
  <definedNames>
    <definedName name="_xlnm.Print_Area" localSheetId="0">Summary!$A$1:$V$37</definedName>
    <definedName name="_xlnm.Print_Titles" localSheetId="1">Belgium!$A:$A,Belgium!$1:$3</definedName>
    <definedName name="_xlnm.Print_Titles" localSheetId="2">'Euro area'!$A:$A,'Euro area'!$1:$3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4" l="1"/>
  <c r="C37" i="4"/>
  <c r="D36" i="4"/>
  <c r="C36" i="4"/>
  <c r="B36" i="4"/>
  <c r="B37" i="4" l="1"/>
  <c r="B87" i="4" l="1"/>
  <c r="D56" i="4"/>
  <c r="D20" i="4"/>
  <c r="B84" i="4"/>
  <c r="D82" i="4"/>
  <c r="D81" i="4"/>
  <c r="D80" i="4"/>
  <c r="B79" i="4"/>
  <c r="B78" i="4"/>
  <c r="D77" i="4"/>
  <c r="C76" i="4"/>
  <c r="D53" i="4"/>
  <c r="B52" i="4"/>
  <c r="C51" i="4"/>
  <c r="B50" i="4"/>
  <c r="D49" i="4"/>
  <c r="D48" i="4"/>
  <c r="C47" i="4"/>
  <c r="C45" i="4"/>
  <c r="D44" i="4"/>
  <c r="B17" i="4"/>
  <c r="D16" i="4"/>
  <c r="B15" i="4"/>
  <c r="C14" i="4"/>
  <c r="C13" i="4"/>
  <c r="D11" i="4"/>
  <c r="B10" i="4"/>
  <c r="B9" i="4"/>
  <c r="B8" i="4"/>
  <c r="C99" i="4"/>
  <c r="C98" i="4"/>
  <c r="D97" i="4"/>
  <c r="C92" i="4"/>
  <c r="D91" i="4"/>
  <c r="D88" i="4"/>
  <c r="D74" i="4"/>
  <c r="B68" i="4"/>
  <c r="B67" i="4"/>
  <c r="D66" i="4"/>
  <c r="B61" i="4"/>
  <c r="D57" i="4"/>
  <c r="B43" i="4"/>
  <c r="B32" i="4"/>
  <c r="B31" i="4"/>
  <c r="C30" i="4"/>
  <c r="B25" i="4"/>
  <c r="C24" i="4"/>
  <c r="C7" i="4"/>
  <c r="D94" i="4"/>
  <c r="C94" i="4"/>
  <c r="B94" i="4"/>
  <c r="D92" i="4"/>
  <c r="B92" i="4"/>
  <c r="D87" i="4"/>
  <c r="C87" i="4"/>
  <c r="D83" i="4"/>
  <c r="C83" i="4"/>
  <c r="B83" i="4"/>
  <c r="B82" i="4"/>
  <c r="B81" i="4"/>
  <c r="C79" i="4"/>
  <c r="D75" i="4"/>
  <c r="C75" i="4"/>
  <c r="B75" i="4"/>
  <c r="D63" i="4"/>
  <c r="C63" i="4"/>
  <c r="B63" i="4"/>
  <c r="C67" i="4"/>
  <c r="D60" i="4"/>
  <c r="C60" i="4"/>
  <c r="B60" i="4"/>
  <c r="B46" i="4"/>
  <c r="C46" i="4"/>
  <c r="D46" i="4"/>
  <c r="C53" i="4"/>
  <c r="D45" i="4"/>
  <c r="D31" i="4"/>
  <c r="C31" i="4"/>
  <c r="D27" i="4"/>
  <c r="C27" i="4"/>
  <c r="B27" i="4"/>
  <c r="D21" i="4"/>
  <c r="C21" i="4"/>
  <c r="B21" i="4"/>
  <c r="B20" i="4"/>
  <c r="B11" i="4"/>
  <c r="C11" i="4"/>
  <c r="B12" i="4"/>
  <c r="C12" i="4"/>
  <c r="D12" i="4"/>
  <c r="B16" i="4"/>
  <c r="C16" i="4"/>
  <c r="C98" i="3"/>
  <c r="J33" i="1" s="1"/>
  <c r="D97" i="3"/>
  <c r="K32" i="1" s="1"/>
  <c r="B94" i="3"/>
  <c r="I29" i="1" s="1"/>
  <c r="C91" i="3"/>
  <c r="J26" i="1" s="1"/>
  <c r="C88" i="3"/>
  <c r="J23" i="1" s="1"/>
  <c r="C87" i="3"/>
  <c r="J22" i="1" s="1"/>
  <c r="B83" i="3"/>
  <c r="I18" i="1" s="1"/>
  <c r="C82" i="3"/>
  <c r="J17" i="1" s="1"/>
  <c r="D81" i="3"/>
  <c r="K16" i="1" s="1"/>
  <c r="D79" i="3"/>
  <c r="K14" i="1" s="1"/>
  <c r="B78" i="3"/>
  <c r="I13" i="1" s="1"/>
  <c r="B77" i="3"/>
  <c r="I12" i="1" s="1"/>
  <c r="C75" i="3"/>
  <c r="J10" i="1" s="1"/>
  <c r="C74" i="3"/>
  <c r="J9" i="1" s="1"/>
  <c r="D99" i="3"/>
  <c r="K34" i="1" s="1"/>
  <c r="C99" i="3"/>
  <c r="J34" i="1" s="1"/>
  <c r="B99" i="3"/>
  <c r="I34" i="1" s="1"/>
  <c r="D98" i="3"/>
  <c r="K33" i="1" s="1"/>
  <c r="B98" i="3"/>
  <c r="I33" i="1" s="1"/>
  <c r="C94" i="3"/>
  <c r="J29" i="1" s="1"/>
  <c r="D92" i="3"/>
  <c r="K27" i="1" s="1"/>
  <c r="C92" i="3"/>
  <c r="J27" i="1" s="1"/>
  <c r="B92" i="3"/>
  <c r="I27" i="1" s="1"/>
  <c r="D88" i="3"/>
  <c r="K23" i="1" s="1"/>
  <c r="D87" i="3"/>
  <c r="K22" i="1" s="1"/>
  <c r="D84" i="3"/>
  <c r="K19" i="1" s="1"/>
  <c r="C84" i="3"/>
  <c r="J19" i="1" s="1"/>
  <c r="B84" i="3"/>
  <c r="I19" i="1" s="1"/>
  <c r="C83" i="3"/>
  <c r="J18" i="1" s="1"/>
  <c r="D82" i="3"/>
  <c r="K17" i="1" s="1"/>
  <c r="B81" i="3"/>
  <c r="I16" i="1" s="1"/>
  <c r="D80" i="3"/>
  <c r="K15" i="1" s="1"/>
  <c r="C80" i="3"/>
  <c r="J15" i="1" s="1"/>
  <c r="B80" i="3"/>
  <c r="I15" i="1" s="1"/>
  <c r="C78" i="3"/>
  <c r="J13" i="1" s="1"/>
  <c r="C77" i="3"/>
  <c r="J12" i="1" s="1"/>
  <c r="D76" i="3"/>
  <c r="K11" i="1" s="1"/>
  <c r="C76" i="3"/>
  <c r="J11" i="1" s="1"/>
  <c r="B76" i="3"/>
  <c r="I11" i="1" s="1"/>
  <c r="D75" i="3"/>
  <c r="K10" i="1" s="1"/>
  <c r="B75" i="3"/>
  <c r="I10" i="1" s="1"/>
  <c r="D74" i="3"/>
  <c r="K9" i="1" s="1"/>
  <c r="A71" i="3"/>
  <c r="B30" i="4" l="1"/>
  <c r="D7" i="4"/>
  <c r="D30" i="4"/>
  <c r="B14" i="4"/>
  <c r="B56" i="4"/>
  <c r="C49" i="4"/>
  <c r="B49" i="4"/>
  <c r="C66" i="4"/>
  <c r="C78" i="4"/>
  <c r="D15" i="4"/>
  <c r="B53" i="4"/>
  <c r="B99" i="4"/>
  <c r="T34" i="1" s="1"/>
  <c r="D78" i="4"/>
  <c r="V13" i="1" s="1"/>
  <c r="D79" i="4"/>
  <c r="V14" i="1" s="1"/>
  <c r="D10" i="4"/>
  <c r="C43" i="4"/>
  <c r="D50" i="4"/>
  <c r="D68" i="4"/>
  <c r="C82" i="4"/>
  <c r="U17" i="1" s="1"/>
  <c r="B88" i="4"/>
  <c r="T23" i="1" s="1"/>
  <c r="D8" i="4"/>
  <c r="D43" i="4"/>
  <c r="C50" i="4"/>
  <c r="B57" i="4"/>
  <c r="C68" i="4"/>
  <c r="B7" i="4"/>
  <c r="C8" i="4"/>
  <c r="B45" i="4"/>
  <c r="C57" i="4"/>
  <c r="D24" i="4"/>
  <c r="B91" i="4"/>
  <c r="D78" i="3"/>
  <c r="K13" i="1" s="1"/>
  <c r="B97" i="3"/>
  <c r="I32" i="1" s="1"/>
  <c r="B74" i="3"/>
  <c r="I9" i="1" s="1"/>
  <c r="B13" i="4"/>
  <c r="B51" i="4"/>
  <c r="D61" i="4"/>
  <c r="D84" i="4"/>
  <c r="B82" i="3"/>
  <c r="I17" i="1" s="1"/>
  <c r="B88" i="3"/>
  <c r="I23" i="1" s="1"/>
  <c r="C97" i="3"/>
  <c r="J32" i="1" s="1"/>
  <c r="B47" i="4"/>
  <c r="C91" i="4"/>
  <c r="U26" i="1" s="1"/>
  <c r="D77" i="3"/>
  <c r="K12" i="1" s="1"/>
  <c r="C81" i="3"/>
  <c r="J16" i="1" s="1"/>
  <c r="D94" i="3"/>
  <c r="K29" i="1" s="1"/>
  <c r="C32" i="4"/>
  <c r="B74" i="4"/>
  <c r="T9" i="1" s="1"/>
  <c r="B76" i="4"/>
  <c r="T11" i="1" s="1"/>
  <c r="B97" i="4"/>
  <c r="T32" i="1" s="1"/>
  <c r="B24" i="4"/>
  <c r="B87" i="3"/>
  <c r="I22" i="1" s="1"/>
  <c r="D13" i="4"/>
  <c r="D32" i="4"/>
  <c r="D47" i="4"/>
  <c r="D76" i="4"/>
  <c r="C97" i="4"/>
  <c r="U32" i="1" s="1"/>
  <c r="D51" i="4"/>
  <c r="C61" i="4"/>
  <c r="C84" i="4"/>
  <c r="C88" i="4"/>
  <c r="U23" i="1" s="1"/>
  <c r="C10" i="4"/>
  <c r="B44" i="4"/>
  <c r="C81" i="4"/>
  <c r="U16" i="1" s="1"/>
  <c r="C44" i="4"/>
  <c r="D52" i="4"/>
  <c r="C52" i="4"/>
  <c r="D98" i="4"/>
  <c r="V33" i="1" s="1"/>
  <c r="C48" i="4"/>
  <c r="C15" i="4"/>
  <c r="C20" i="4"/>
  <c r="C25" i="4"/>
  <c r="B48" i="4"/>
  <c r="C56" i="4"/>
  <c r="D67" i="4"/>
  <c r="C74" i="4"/>
  <c r="B77" i="4"/>
  <c r="D17" i="4"/>
  <c r="D9" i="4"/>
  <c r="D25" i="4"/>
  <c r="C77" i="4"/>
  <c r="U12" i="1" s="1"/>
  <c r="B80" i="4"/>
  <c r="T15" i="1" s="1"/>
  <c r="D99" i="4"/>
  <c r="V34" i="1" s="1"/>
  <c r="C17" i="4"/>
  <c r="D14" i="4"/>
  <c r="C9" i="4"/>
  <c r="C80" i="4"/>
  <c r="B98" i="4"/>
  <c r="T33" i="1" s="1"/>
  <c r="B66" i="4"/>
  <c r="D83" i="3"/>
  <c r="K18" i="1" s="1"/>
  <c r="D91" i="3"/>
  <c r="K26" i="1" s="1"/>
  <c r="C79" i="3"/>
  <c r="J14" i="1" s="1"/>
  <c r="B79" i="3"/>
  <c r="I14" i="1" s="1"/>
  <c r="B91" i="3"/>
  <c r="I26" i="1" s="1"/>
  <c r="E31" i="6"/>
  <c r="E30" i="6"/>
  <c r="E29" i="6"/>
  <c r="E27" i="6"/>
  <c r="E26" i="6"/>
  <c r="E25" i="6"/>
  <c r="E23" i="6"/>
  <c r="E22" i="6"/>
  <c r="E21" i="6"/>
  <c r="E19" i="6"/>
  <c r="E18" i="6"/>
  <c r="E17" i="6"/>
  <c r="E14" i="6"/>
  <c r="E13" i="6"/>
  <c r="E12" i="6"/>
  <c r="E10" i="6"/>
  <c r="E9" i="6"/>
  <c r="E8" i="6"/>
  <c r="E5" i="6"/>
  <c r="E4" i="6"/>
  <c r="E3" i="6"/>
  <c r="D31" i="6"/>
  <c r="D30" i="6"/>
  <c r="D29" i="6"/>
  <c r="D27" i="6"/>
  <c r="D26" i="6"/>
  <c r="D25" i="6"/>
  <c r="D23" i="6"/>
  <c r="D22" i="6"/>
  <c r="D21" i="6"/>
  <c r="D19" i="6"/>
  <c r="D18" i="6"/>
  <c r="D17" i="6"/>
  <c r="D14" i="6"/>
  <c r="D13" i="6"/>
  <c r="D12" i="6"/>
  <c r="D10" i="6"/>
  <c r="D9" i="6"/>
  <c r="D8" i="6"/>
  <c r="D5" i="6"/>
  <c r="D4" i="6"/>
  <c r="D3" i="6"/>
  <c r="C30" i="6"/>
  <c r="C26" i="6"/>
  <c r="C22" i="6"/>
  <c r="C18" i="6"/>
  <c r="C13" i="6"/>
  <c r="C9" i="6"/>
  <c r="C5" i="6"/>
  <c r="C4" i="6"/>
  <c r="A30" i="6"/>
  <c r="A26" i="6"/>
  <c r="A27" i="6"/>
  <c r="A22" i="6"/>
  <c r="A23" i="6"/>
  <c r="A18" i="6"/>
  <c r="A19" i="6"/>
  <c r="A13" i="6"/>
  <c r="A9" i="6"/>
  <c r="A10" i="6"/>
  <c r="U29" i="1"/>
  <c r="V29" i="1"/>
  <c r="T29" i="1"/>
  <c r="T27" i="1"/>
  <c r="V26" i="1"/>
  <c r="V23" i="1"/>
  <c r="U22" i="1"/>
  <c r="T19" i="1"/>
  <c r="U18" i="1"/>
  <c r="T17" i="1"/>
  <c r="U14" i="1"/>
  <c r="T13" i="1"/>
  <c r="V12" i="1"/>
  <c r="U10" i="1"/>
  <c r="T5" i="1"/>
  <c r="Q5" i="1"/>
  <c r="N5" i="1"/>
  <c r="M5" i="1"/>
  <c r="U15" i="1" l="1"/>
  <c r="T22" i="1"/>
  <c r="U27" i="1"/>
  <c r="T12" i="1"/>
  <c r="V15" i="1"/>
  <c r="V22" i="1"/>
  <c r="V27" i="1"/>
  <c r="U9" i="1"/>
  <c r="U13" i="1"/>
  <c r="T16" i="1"/>
  <c r="U34" i="1"/>
  <c r="V9" i="1"/>
  <c r="V17" i="1"/>
  <c r="V32" i="1"/>
  <c r="T10" i="1"/>
  <c r="T18" i="1"/>
  <c r="V10" i="1"/>
  <c r="V18" i="1"/>
  <c r="U11" i="1"/>
  <c r="V16" i="1"/>
  <c r="U19" i="1"/>
  <c r="V11" i="1"/>
  <c r="T14" i="1"/>
  <c r="V19" i="1"/>
  <c r="T26" i="1"/>
  <c r="U33" i="1"/>
  <c r="Q26" i="1"/>
  <c r="S9" i="1"/>
  <c r="D7" i="3" l="1"/>
  <c r="E9" i="1" s="1"/>
  <c r="P9" i="1"/>
  <c r="O9" i="1"/>
  <c r="N9" i="1"/>
  <c r="C31" i="6"/>
  <c r="C29" i="6"/>
  <c r="C25" i="6"/>
  <c r="C21" i="6"/>
  <c r="C10" i="6"/>
  <c r="C3" i="6"/>
  <c r="C23" i="6"/>
  <c r="C17" i="6"/>
  <c r="C14" i="6"/>
  <c r="D68" i="3"/>
  <c r="H34" i="1" s="1"/>
  <c r="C68" i="3"/>
  <c r="G34" i="1" s="1"/>
  <c r="B68" i="3"/>
  <c r="F34" i="1" s="1"/>
  <c r="D67" i="3"/>
  <c r="H33" i="1" s="1"/>
  <c r="C67" i="3"/>
  <c r="G33" i="1" s="1"/>
  <c r="B67" i="3"/>
  <c r="F33" i="1" s="1"/>
  <c r="D66" i="3"/>
  <c r="H32" i="1" s="1"/>
  <c r="C66" i="3"/>
  <c r="G32" i="1" s="1"/>
  <c r="B66" i="3"/>
  <c r="F32" i="1" s="1"/>
  <c r="D63" i="3"/>
  <c r="H29" i="1" s="1"/>
  <c r="C63" i="3"/>
  <c r="G29" i="1" s="1"/>
  <c r="B63" i="3"/>
  <c r="F29" i="1" s="1"/>
  <c r="D61" i="3"/>
  <c r="H27" i="1" s="1"/>
  <c r="C61" i="3"/>
  <c r="G27" i="1" s="1"/>
  <c r="B61" i="3"/>
  <c r="F27" i="1" s="1"/>
  <c r="D60" i="3"/>
  <c r="H26" i="1" s="1"/>
  <c r="C60" i="3"/>
  <c r="G26" i="1" s="1"/>
  <c r="B60" i="3"/>
  <c r="F26" i="1" s="1"/>
  <c r="D57" i="3"/>
  <c r="H23" i="1" s="1"/>
  <c r="C57" i="3"/>
  <c r="G23" i="1" s="1"/>
  <c r="B57" i="3"/>
  <c r="F23" i="1" s="1"/>
  <c r="D56" i="3"/>
  <c r="H22" i="1" s="1"/>
  <c r="C56" i="3"/>
  <c r="G22" i="1" s="1"/>
  <c r="B56" i="3"/>
  <c r="F22" i="1" s="1"/>
  <c r="D53" i="3"/>
  <c r="H19" i="1" s="1"/>
  <c r="C53" i="3"/>
  <c r="G19" i="1" s="1"/>
  <c r="B53" i="3"/>
  <c r="F19" i="1" s="1"/>
  <c r="D52" i="3"/>
  <c r="H18" i="1" s="1"/>
  <c r="C52" i="3"/>
  <c r="G18" i="1" s="1"/>
  <c r="B52" i="3"/>
  <c r="F18" i="1" s="1"/>
  <c r="D51" i="3"/>
  <c r="H17" i="1" s="1"/>
  <c r="C51" i="3"/>
  <c r="G17" i="1" s="1"/>
  <c r="B51" i="3"/>
  <c r="F17" i="1" s="1"/>
  <c r="D50" i="3"/>
  <c r="H16" i="1" s="1"/>
  <c r="C50" i="3"/>
  <c r="G16" i="1" s="1"/>
  <c r="B50" i="3"/>
  <c r="F16" i="1" s="1"/>
  <c r="D49" i="3"/>
  <c r="H15" i="1" s="1"/>
  <c r="C49" i="3"/>
  <c r="G15" i="1" s="1"/>
  <c r="B49" i="3"/>
  <c r="F15" i="1" s="1"/>
  <c r="D48" i="3"/>
  <c r="H14" i="1" s="1"/>
  <c r="C48" i="3"/>
  <c r="G14" i="1" s="1"/>
  <c r="B48" i="3"/>
  <c r="F14" i="1" s="1"/>
  <c r="D47" i="3"/>
  <c r="H13" i="1" s="1"/>
  <c r="C47" i="3"/>
  <c r="G13" i="1" s="1"/>
  <c r="B47" i="3"/>
  <c r="F13" i="1" s="1"/>
  <c r="D46" i="3"/>
  <c r="H12" i="1" s="1"/>
  <c r="C46" i="3"/>
  <c r="G12" i="1" s="1"/>
  <c r="B46" i="3"/>
  <c r="F12" i="1" s="1"/>
  <c r="D45" i="3"/>
  <c r="H11" i="1" s="1"/>
  <c r="C45" i="3"/>
  <c r="G11" i="1" s="1"/>
  <c r="B45" i="3"/>
  <c r="F11" i="1" s="1"/>
  <c r="D44" i="3"/>
  <c r="H10" i="1" s="1"/>
  <c r="C44" i="3"/>
  <c r="G10" i="1" s="1"/>
  <c r="B44" i="3"/>
  <c r="F10" i="1" s="1"/>
  <c r="D43" i="3"/>
  <c r="H9" i="1" s="1"/>
  <c r="C43" i="3"/>
  <c r="G9" i="1" s="1"/>
  <c r="B43" i="3"/>
  <c r="F9" i="1" s="1"/>
  <c r="D37" i="3"/>
  <c r="C37" i="3"/>
  <c r="B37" i="3"/>
  <c r="D36" i="3"/>
  <c r="C36" i="3"/>
  <c r="B36" i="3"/>
  <c r="D32" i="3"/>
  <c r="E34" i="1" s="1"/>
  <c r="C32" i="3"/>
  <c r="D34" i="1" s="1"/>
  <c r="B32" i="3"/>
  <c r="C34" i="1" s="1"/>
  <c r="D31" i="3"/>
  <c r="E33" i="1" s="1"/>
  <c r="C31" i="3"/>
  <c r="D33" i="1" s="1"/>
  <c r="B31" i="3"/>
  <c r="C33" i="1" s="1"/>
  <c r="D30" i="3"/>
  <c r="E32" i="1" s="1"/>
  <c r="C30" i="3"/>
  <c r="D32" i="1" s="1"/>
  <c r="B30" i="3"/>
  <c r="C32" i="1" s="1"/>
  <c r="D27" i="3"/>
  <c r="E29" i="1" s="1"/>
  <c r="C27" i="3"/>
  <c r="D29" i="1" s="1"/>
  <c r="B27" i="3"/>
  <c r="C29" i="1" s="1"/>
  <c r="D25" i="3"/>
  <c r="E27" i="1" s="1"/>
  <c r="C25" i="3"/>
  <c r="D27" i="1" s="1"/>
  <c r="B25" i="3"/>
  <c r="C27" i="1" s="1"/>
  <c r="D24" i="3"/>
  <c r="E26" i="1" s="1"/>
  <c r="C24" i="3"/>
  <c r="D26" i="1" s="1"/>
  <c r="B24" i="3"/>
  <c r="C26" i="1" s="1"/>
  <c r="D21" i="3"/>
  <c r="E23" i="1" s="1"/>
  <c r="C21" i="3"/>
  <c r="D23" i="1" s="1"/>
  <c r="B21" i="3"/>
  <c r="C23" i="1" s="1"/>
  <c r="D20" i="3"/>
  <c r="E22" i="1" s="1"/>
  <c r="C20" i="3"/>
  <c r="D22" i="1" s="1"/>
  <c r="B20" i="3"/>
  <c r="C22" i="1" s="1"/>
  <c r="D17" i="3"/>
  <c r="E19" i="1" s="1"/>
  <c r="C17" i="3"/>
  <c r="D19" i="1" s="1"/>
  <c r="B17" i="3"/>
  <c r="C19" i="1" s="1"/>
  <c r="D16" i="3"/>
  <c r="E18" i="1" s="1"/>
  <c r="C16" i="3"/>
  <c r="D18" i="1" s="1"/>
  <c r="B16" i="3"/>
  <c r="C18" i="1" s="1"/>
  <c r="D15" i="3"/>
  <c r="E17" i="1" s="1"/>
  <c r="C15" i="3"/>
  <c r="D17" i="1" s="1"/>
  <c r="B15" i="3"/>
  <c r="C17" i="1" s="1"/>
  <c r="D14" i="3"/>
  <c r="E16" i="1" s="1"/>
  <c r="C14" i="3"/>
  <c r="D16" i="1" s="1"/>
  <c r="B14" i="3"/>
  <c r="C16" i="1" s="1"/>
  <c r="D13" i="3"/>
  <c r="E15" i="1" s="1"/>
  <c r="C13" i="3"/>
  <c r="D15" i="1" s="1"/>
  <c r="B13" i="3"/>
  <c r="C15" i="1" s="1"/>
  <c r="D12" i="3"/>
  <c r="E14" i="1" s="1"/>
  <c r="C12" i="3"/>
  <c r="D14" i="1" s="1"/>
  <c r="B12" i="3"/>
  <c r="C14" i="1" s="1"/>
  <c r="D11" i="3"/>
  <c r="E13" i="1" s="1"/>
  <c r="C11" i="3"/>
  <c r="D13" i="1" s="1"/>
  <c r="B11" i="3"/>
  <c r="C13" i="1" s="1"/>
  <c r="D10" i="3"/>
  <c r="E12" i="1" s="1"/>
  <c r="C10" i="3"/>
  <c r="D12" i="1" s="1"/>
  <c r="B10" i="3"/>
  <c r="C12" i="1" s="1"/>
  <c r="D9" i="3"/>
  <c r="E11" i="1" s="1"/>
  <c r="C9" i="3"/>
  <c r="D11" i="1" s="1"/>
  <c r="B9" i="3"/>
  <c r="C11" i="1" s="1"/>
  <c r="D8" i="3"/>
  <c r="E10" i="1" s="1"/>
  <c r="C8" i="3"/>
  <c r="D10" i="1" s="1"/>
  <c r="B8" i="3"/>
  <c r="C10" i="1" s="1"/>
  <c r="C7" i="3"/>
  <c r="D9" i="1" s="1"/>
  <c r="B7" i="3"/>
  <c r="C9" i="1" s="1"/>
  <c r="R22" i="1"/>
  <c r="P22" i="1"/>
  <c r="S18" i="1"/>
  <c r="S17" i="1"/>
  <c r="R16" i="1"/>
  <c r="R14" i="1"/>
  <c r="Q13" i="1"/>
  <c r="S12" i="1"/>
  <c r="S10" i="1"/>
  <c r="O19" i="1"/>
  <c r="P18" i="1"/>
  <c r="P16" i="1"/>
  <c r="O15" i="1"/>
  <c r="N14" i="1"/>
  <c r="P12" i="1"/>
  <c r="O11" i="1"/>
  <c r="P10" i="1"/>
  <c r="S33" i="1"/>
  <c r="S32" i="1"/>
  <c r="R29" i="1"/>
  <c r="S26" i="1"/>
  <c r="S23" i="1"/>
  <c r="Q9" i="1"/>
  <c r="P33" i="1"/>
  <c r="P32" i="1"/>
  <c r="P29" i="1"/>
  <c r="O26" i="1"/>
  <c r="N23" i="1"/>
  <c r="S34" i="1"/>
  <c r="R34" i="1"/>
  <c r="Q34" i="1"/>
  <c r="S29" i="1"/>
  <c r="S27" i="1"/>
  <c r="R27" i="1"/>
  <c r="Q27" i="1"/>
  <c r="S22" i="1"/>
  <c r="S19" i="1"/>
  <c r="R19" i="1"/>
  <c r="Q19" i="1"/>
  <c r="R18" i="1"/>
  <c r="S16" i="1"/>
  <c r="Q16" i="1"/>
  <c r="S15" i="1"/>
  <c r="R15" i="1"/>
  <c r="Q15" i="1"/>
  <c r="Q12" i="1"/>
  <c r="S11" i="1"/>
  <c r="R11" i="1"/>
  <c r="Q11" i="1"/>
  <c r="R10" i="1"/>
  <c r="R9" i="1"/>
  <c r="P34" i="1"/>
  <c r="O34" i="1"/>
  <c r="N34" i="1"/>
  <c r="O29" i="1"/>
  <c r="P27" i="1"/>
  <c r="O27" i="1"/>
  <c r="N27" i="1"/>
  <c r="N19" i="1"/>
  <c r="O18" i="1"/>
  <c r="P17" i="1"/>
  <c r="O17" i="1"/>
  <c r="N17" i="1"/>
  <c r="O14" i="1"/>
  <c r="P13" i="1"/>
  <c r="O13" i="1"/>
  <c r="N13" i="1"/>
  <c r="O10" i="1"/>
  <c r="O23" i="1"/>
  <c r="N12" i="1"/>
  <c r="P26" i="1"/>
  <c r="R26" i="1"/>
  <c r="Q29" i="1"/>
  <c r="P11" i="1"/>
  <c r="R13" i="1"/>
  <c r="N15" i="1"/>
  <c r="O33" i="1"/>
  <c r="Q10" i="1"/>
  <c r="Q18" i="1"/>
  <c r="P23" i="1"/>
  <c r="S13" i="1"/>
  <c r="Q23" i="1"/>
  <c r="N11" i="1"/>
  <c r="O12" i="1"/>
  <c r="P15" i="1"/>
  <c r="P19" i="1"/>
  <c r="N26" i="1"/>
  <c r="O32" i="1"/>
  <c r="Q14" i="1"/>
  <c r="R17" i="1"/>
  <c r="Q22" i="1"/>
  <c r="R23" i="1"/>
  <c r="N32" i="1"/>
  <c r="Q17" i="1"/>
  <c r="O16" i="1"/>
  <c r="S14" i="1"/>
  <c r="Q32" i="1"/>
  <c r="R32" i="1"/>
  <c r="C19" i="6"/>
  <c r="C12" i="6"/>
  <c r="C8" i="6"/>
  <c r="C27" i="6"/>
  <c r="P14" i="1"/>
  <c r="N22" i="1"/>
  <c r="R12" i="1"/>
  <c r="O22" i="1"/>
  <c r="Q33" i="1"/>
  <c r="N10" i="1"/>
  <c r="N18" i="1"/>
  <c r="N33" i="1"/>
  <c r="R33" i="1"/>
  <c r="N16" i="1"/>
  <c r="N29" i="1"/>
  <c r="A4" i="3"/>
  <c r="A40" i="3"/>
  <c r="A37" i="3"/>
  <c r="A36" i="3"/>
  <c r="A29" i="6"/>
  <c r="A31" i="6"/>
  <c r="A25" i="6"/>
  <c r="A21" i="6"/>
  <c r="A17" i="6"/>
  <c r="A12" i="6"/>
  <c r="A14" i="6"/>
  <c r="A8" i="6"/>
</calcChain>
</file>

<file path=xl/sharedStrings.xml><?xml version="1.0" encoding="utf-8"?>
<sst xmlns="http://schemas.openxmlformats.org/spreadsheetml/2006/main" count="251" uniqueCount="64">
  <si>
    <t>Macroeconomic projections</t>
  </si>
  <si>
    <t>Euro area</t>
  </si>
  <si>
    <t>Belgium</t>
  </si>
  <si>
    <r>
      <t xml:space="preserve">Activity and demand </t>
    </r>
    <r>
      <rPr>
        <sz val="11"/>
        <color theme="1"/>
        <rFont val="Calibri"/>
        <family val="2"/>
        <scheme val="minor"/>
      </rPr>
      <t>(percentage change, in volume)</t>
    </r>
  </si>
  <si>
    <t>GDP</t>
  </si>
  <si>
    <t xml:space="preserve">Private consumption </t>
  </si>
  <si>
    <t>Public consumption</t>
  </si>
  <si>
    <t>Total investment, o.w.</t>
  </si>
  <si>
    <t xml:space="preserve">    public investment</t>
  </si>
  <si>
    <t xml:space="preserve">    business investment</t>
  </si>
  <si>
    <t xml:space="preserve">    housing </t>
  </si>
  <si>
    <t>Change in inventories (contribution to GDP growth)</t>
  </si>
  <si>
    <t>Exports</t>
  </si>
  <si>
    <t>Imports</t>
  </si>
  <si>
    <t>Net exports (contribution to GDP growth)</t>
  </si>
  <si>
    <t>Labour market</t>
  </si>
  <si>
    <t>Total employment growth (percentage change)</t>
  </si>
  <si>
    <t>Unemployment rate (% of labour force)</t>
  </si>
  <si>
    <t>Prices (percentage changes)</t>
  </si>
  <si>
    <t xml:space="preserve">HICP </t>
  </si>
  <si>
    <t>GDP deflator</t>
  </si>
  <si>
    <t>Current account (percentage GDP)</t>
  </si>
  <si>
    <t>Public finances (% GDP)</t>
  </si>
  <si>
    <t>General government balance</t>
  </si>
  <si>
    <t>Primary balance</t>
  </si>
  <si>
    <t>Public debt</t>
  </si>
  <si>
    <t>Average</t>
  </si>
  <si>
    <t>Min</t>
  </si>
  <si>
    <t>Max</t>
  </si>
  <si>
    <t>GDP growth  (Quarter-on-quarter percentage change)</t>
  </si>
  <si>
    <t>BELGIUM</t>
  </si>
  <si>
    <t>EURO AREA</t>
  </si>
  <si>
    <t>End of period</t>
  </si>
  <si>
    <t>consensus</t>
  </si>
  <si>
    <t>max</t>
  </si>
  <si>
    <t>min</t>
  </si>
  <si>
    <t>USD/EUR</t>
  </si>
  <si>
    <t>Short term interest rates</t>
  </si>
  <si>
    <t xml:space="preserve">   Euro area</t>
  </si>
  <si>
    <t xml:space="preserve">   US</t>
  </si>
  <si>
    <t>Long term interest rates</t>
  </si>
  <si>
    <t xml:space="preserve">   Germany</t>
  </si>
  <si>
    <t xml:space="preserve">   Belgium</t>
  </si>
  <si>
    <t xml:space="preserve">   US (10-years)</t>
  </si>
  <si>
    <t>Oil price: Barrel of Brent in USD</t>
  </si>
  <si>
    <t>2022Q3</t>
  </si>
  <si>
    <t>2022Q4</t>
  </si>
  <si>
    <t>¹Source: June 2022 NBB projections, except for the quarterly growth rate for 2022Q3 that is from the more recent Business Cycle Monitor.</t>
  </si>
  <si>
    <t>¹Source: September 2022 Eurosystem Forecast.</t>
  </si>
  <si>
    <t>Last month average:
August 2022</t>
  </si>
  <si>
    <t>Please note that the average reported here may not correspond to the one put forward as the consensus forecast in the PDF publication, as not necessarily all individual forecasts of Belgian Prime News participants are published in this table.</t>
  </si>
  <si>
    <t>Forecasts were received in the course of September 2022 and were not provided by all participants at the same time. Not all participants provide forecasts for both Belgium and the euro area, nor for all variables or horizons.</t>
  </si>
  <si>
    <t>Forecast 1</t>
  </si>
  <si>
    <t>Forecast 2</t>
  </si>
  <si>
    <t>Forecast 3</t>
  </si>
  <si>
    <t>Forecast 4</t>
  </si>
  <si>
    <t>Forecast 5</t>
  </si>
  <si>
    <t>Forecast 6</t>
  </si>
  <si>
    <t>p.m. NBB¹</t>
  </si>
  <si>
    <t>Forecast 7</t>
  </si>
  <si>
    <t>Forecast 8</t>
  </si>
  <si>
    <t>Forecast 9</t>
  </si>
  <si>
    <t>p.m. ECB¹</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</si>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</sst>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
  </numFmts>
  <fonts count="16" x14ac:knownFonts="1">
    <font>
      <sz val="11"/>
      <color theme="1"/>
      <name val="Calibri"/>
      <family val="2"/>
      <scheme val="minor"/>
    </font>
    <font>
      <b/>
      <sz val="11"/>
      <color theme="1"/>
      <name val="Calibri"/>
      <family val="2"/>
      <scheme val="minor"/>
    </font>
    <font>
      <sz val="11"/>
      <name val="Calibri"/>
      <family val="2"/>
      <scheme val="minor"/>
    </font>
    <font>
      <sz val="8"/>
      <name val="Arial"/>
      <family val="2"/>
    </font>
    <font>
      <b/>
      <sz val="9"/>
      <name val="Arial"/>
      <family val="2"/>
    </font>
    <font>
      <sz val="9"/>
      <name val="Arial"/>
      <family val="2"/>
    </font>
    <font>
      <sz val="10"/>
      <name val="Arial"/>
      <family val="2"/>
    </font>
    <font>
      <sz val="9"/>
      <color theme="1"/>
      <name val="Arial"/>
      <family val="2"/>
    </font>
    <font>
      <u/>
      <sz val="11"/>
      <color theme="10"/>
      <name val="Calibri"/>
      <family val="2"/>
      <scheme val="minor"/>
    </font>
    <font>
      <sz val="11"/>
      <color theme="1"/>
      <name val="Calibri"/>
      <family val="2"/>
      <scheme val="minor"/>
    </font>
    <font>
      <b/>
      <sz val="11"/>
      <color theme="0" tint="-0.34998626667073579"/>
      <name val="Calibri"/>
      <family val="2"/>
      <scheme val="minor"/>
    </font>
    <font>
      <sz val="11"/>
      <color theme="0" tint="-0.34998626667073579"/>
      <name val="Calibri"/>
      <family val="2"/>
      <scheme val="minor"/>
    </font>
    <font>
      <b/>
      <sz val="11"/>
      <name val="Calibri"/>
      <family val="2"/>
      <scheme val="minor"/>
    </font>
    <font>
      <sz val="10"/>
      <name val="Times New Roman"/>
      <family val="1"/>
    </font>
    <font>
      <sz val="11"/>
      <color indexed="8"/>
      <name val="Calibri"/>
      <family val="2"/>
      <scheme val="minor"/>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13">
    <xf numFmtId="0" fontId="0" fillId="0" borderId="0"/>
    <xf numFmtId="0" fontId="3" fillId="0" borderId="0"/>
    <xf numFmtId="0" fontId="6" fillId="0" borderId="0"/>
    <xf numFmtId="0" fontId="6" fillId="0" borderId="0"/>
    <xf numFmtId="0" fontId="6" fillId="0" borderId="0"/>
    <xf numFmtId="0" fontId="8" fillId="0" borderId="0" applyNumberForma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0" fontId="6" fillId="0" borderId="0"/>
    <xf numFmtId="0" fontId="13" fillId="0" borderId="0"/>
    <xf numFmtId="0" fontId="14" fillId="0" borderId="0"/>
    <xf numFmtId="9" fontId="6" fillId="0" borderId="0" applyFont="0" applyFill="0" applyBorder="0" applyAlignment="0" applyProtection="0"/>
    <xf numFmtId="0" fontId="6" fillId="0" borderId="0"/>
  </cellStyleXfs>
  <cellXfs count="269">
    <xf numFmtId="0" fontId="0" fillId="0" borderId="0" xfId="0"/>
    <xf numFmtId="0" fontId="1" fillId="0" borderId="0" xfId="0" applyFont="1"/>
    <xf numFmtId="0" fontId="0" fillId="0" borderId="0" xfId="0" applyFont="1"/>
    <xf numFmtId="0" fontId="0" fillId="0" borderId="1" xfId="0" applyFont="1" applyBorder="1"/>
    <xf numFmtId="0" fontId="0" fillId="0" borderId="4" xfId="0" applyFont="1" applyBorder="1"/>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Font="1" applyBorder="1"/>
    <xf numFmtId="0" fontId="0" fillId="0" borderId="8" xfId="0" applyFont="1" applyBorder="1"/>
    <xf numFmtId="0" fontId="1" fillId="0" borderId="4" xfId="0" applyFont="1" applyBorder="1"/>
    <xf numFmtId="0" fontId="2" fillId="0" borderId="4" xfId="0" applyFont="1" applyFill="1" applyBorder="1" applyAlignment="1">
      <alignment horizontal="left"/>
    </xf>
    <xf numFmtId="0" fontId="2" fillId="0" borderId="5" xfId="0" applyFont="1" applyFill="1" applyBorder="1" applyAlignment="1">
      <alignment horizontal="left"/>
    </xf>
    <xf numFmtId="0" fontId="1" fillId="0" borderId="0" xfId="0" applyFont="1" applyBorder="1" applyAlignment="1">
      <alignment horizontal="center"/>
    </xf>
    <xf numFmtId="0" fontId="1" fillId="0" borderId="10" xfId="0" applyFont="1" applyBorder="1" applyAlignment="1">
      <alignment horizontal="center"/>
    </xf>
    <xf numFmtId="0" fontId="0" fillId="0" borderId="10" xfId="0" applyFont="1" applyBorder="1"/>
    <xf numFmtId="0" fontId="0" fillId="0" borderId="11" xfId="0" applyFont="1" applyBorder="1"/>
    <xf numFmtId="0" fontId="1" fillId="0" borderId="9" xfId="0" applyFont="1" applyBorder="1" applyAlignment="1">
      <alignment horizontal="center"/>
    </xf>
    <xf numFmtId="0" fontId="1" fillId="0" borderId="13" xfId="0" applyFont="1" applyBorder="1" applyAlignment="1">
      <alignment horizontal="center"/>
    </xf>
    <xf numFmtId="0" fontId="1" fillId="0" borderId="1" xfId="0" applyFont="1" applyBorder="1"/>
    <xf numFmtId="0" fontId="1" fillId="0" borderId="0" xfId="0" applyFont="1" applyBorder="1"/>
    <xf numFmtId="0" fontId="2" fillId="0" borderId="0" xfId="0" applyFont="1" applyFill="1" applyBorder="1" applyAlignment="1">
      <alignment horizontal="left"/>
    </xf>
    <xf numFmtId="0" fontId="1" fillId="0" borderId="0" xfId="0" applyFont="1" applyAlignment="1">
      <alignment horizontal="center" vertical="top" wrapText="1"/>
    </xf>
    <xf numFmtId="0" fontId="1" fillId="0" borderId="0" xfId="0" applyFont="1" applyAlignment="1">
      <alignment vertical="top" wrapText="1"/>
    </xf>
    <xf numFmtId="0" fontId="2" fillId="0" borderId="2" xfId="0" applyFont="1" applyFill="1" applyBorder="1" applyAlignment="1">
      <alignment horizontal="left"/>
    </xf>
    <xf numFmtId="0" fontId="1" fillId="2" borderId="1" xfId="0" applyFont="1" applyFill="1" applyBorder="1" applyAlignment="1">
      <alignment horizontal="center"/>
    </xf>
    <xf numFmtId="0" fontId="1" fillId="2" borderId="0" xfId="0" applyFont="1" applyFill="1"/>
    <xf numFmtId="0" fontId="4" fillId="0" borderId="14" xfId="1" applyFont="1" applyBorder="1" applyAlignment="1">
      <alignment vertical="top"/>
    </xf>
    <xf numFmtId="2" fontId="5" fillId="0" borderId="14" xfId="1" applyNumberFormat="1" applyFont="1" applyFill="1" applyBorder="1" applyAlignment="1">
      <alignment horizontal="center" vertical="center" textRotation="90" wrapText="1"/>
    </xf>
    <xf numFmtId="0" fontId="5" fillId="0" borderId="15" xfId="1" applyFont="1" applyFill="1" applyBorder="1" applyAlignment="1">
      <alignment horizontal="center" vertical="center" textRotation="90" wrapText="1"/>
    </xf>
    <xf numFmtId="0" fontId="5" fillId="0" borderId="16" xfId="1" applyFont="1" applyFill="1" applyBorder="1" applyAlignment="1">
      <alignment horizontal="center" vertical="center" textRotation="90" wrapText="1"/>
    </xf>
    <xf numFmtId="0" fontId="5" fillId="0" borderId="0" xfId="1" applyFont="1" applyAlignment="1">
      <alignment horizontal="center"/>
    </xf>
    <xf numFmtId="0" fontId="4" fillId="0" borderId="18" xfId="1" applyFont="1" applyBorder="1"/>
    <xf numFmtId="2" fontId="7" fillId="0" borderId="18" xfId="1" applyNumberFormat="1" applyFont="1" applyFill="1" applyBorder="1" applyAlignment="1">
      <alignment horizontal="center"/>
    </xf>
    <xf numFmtId="2" fontId="4" fillId="0" borderId="18" xfId="1" applyNumberFormat="1" applyFont="1" applyBorder="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2" fontId="5" fillId="0" borderId="8" xfId="1" applyNumberFormat="1" applyFont="1" applyFill="1" applyBorder="1" applyAlignment="1">
      <alignment horizontal="center"/>
    </xf>
    <xf numFmtId="2" fontId="5" fillId="0" borderId="4" xfId="1" applyNumberFormat="1" applyFont="1" applyFill="1" applyBorder="1" applyAlignment="1">
      <alignment horizontal="center"/>
    </xf>
    <xf numFmtId="2" fontId="7" fillId="0" borderId="18" xfId="1" applyNumberFormat="1" applyFont="1" applyFill="1" applyBorder="1"/>
    <xf numFmtId="2" fontId="5" fillId="0" borderId="18" xfId="1" applyNumberFormat="1" applyFont="1" applyBorder="1" applyAlignment="1">
      <alignment horizontal="center"/>
    </xf>
    <xf numFmtId="2" fontId="5" fillId="0" borderId="19" xfId="1" applyNumberFormat="1" applyFont="1" applyBorder="1" applyAlignment="1">
      <alignment horizontal="center"/>
    </xf>
    <xf numFmtId="2" fontId="5" fillId="0" borderId="20" xfId="1" applyNumberFormat="1" applyFont="1" applyBorder="1" applyAlignment="1">
      <alignment horizontal="center"/>
    </xf>
    <xf numFmtId="2" fontId="5" fillId="0" borderId="0" xfId="1" applyNumberFormat="1" applyFont="1" applyBorder="1" applyAlignment="1">
      <alignment horizontal="center"/>
    </xf>
    <xf numFmtId="2" fontId="7" fillId="0" borderId="22" xfId="1" applyNumberFormat="1" applyFont="1" applyFill="1" applyBorder="1"/>
    <xf numFmtId="2" fontId="5" fillId="0" borderId="22" xfId="1" applyNumberFormat="1" applyFont="1" applyBorder="1" applyAlignment="1">
      <alignment horizontal="center"/>
    </xf>
    <xf numFmtId="2" fontId="5" fillId="0" borderId="23" xfId="1" applyNumberFormat="1" applyFont="1" applyBorder="1" applyAlignment="1">
      <alignment horizontal="center"/>
    </xf>
    <xf numFmtId="2" fontId="5" fillId="0" borderId="24" xfId="1" applyNumberFormat="1" applyFont="1" applyBorder="1" applyAlignment="1">
      <alignment horizontal="center"/>
    </xf>
    <xf numFmtId="2" fontId="5" fillId="0" borderId="5" xfId="1" applyNumberFormat="1" applyFont="1" applyFill="1" applyBorder="1" applyAlignment="1">
      <alignment horizontal="center"/>
    </xf>
    <xf numFmtId="0" fontId="4" fillId="0" borderId="25" xfId="1" applyFont="1" applyBorder="1"/>
    <xf numFmtId="2" fontId="7" fillId="0" borderId="25" xfId="1" applyNumberFormat="1" applyFont="1" applyFill="1" applyBorder="1"/>
    <xf numFmtId="2" fontId="5" fillId="0" borderId="25" xfId="1" applyNumberFormat="1" applyFont="1" applyBorder="1" applyAlignment="1">
      <alignment horizontal="center"/>
    </xf>
    <xf numFmtId="165" fontId="5" fillId="0" borderId="26" xfId="1" applyNumberFormat="1" applyFont="1" applyBorder="1" applyAlignment="1">
      <alignment horizontal="center"/>
    </xf>
    <xf numFmtId="165" fontId="5" fillId="0" borderId="27" xfId="1" applyNumberFormat="1" applyFont="1" applyBorder="1" applyAlignment="1">
      <alignment horizontal="center"/>
    </xf>
    <xf numFmtId="165" fontId="5" fillId="0" borderId="1" xfId="1" applyNumberFormat="1" applyFont="1" applyFill="1" applyBorder="1" applyAlignment="1">
      <alignment horizontal="center"/>
    </xf>
    <xf numFmtId="165" fontId="5" fillId="0" borderId="19" xfId="1" applyNumberFormat="1" applyFont="1" applyBorder="1" applyAlignment="1">
      <alignment horizontal="center"/>
    </xf>
    <xf numFmtId="165" fontId="5" fillId="0" borderId="20" xfId="1" applyNumberFormat="1" applyFont="1" applyBorder="1" applyAlignment="1">
      <alignment horizontal="center"/>
    </xf>
    <xf numFmtId="165" fontId="5" fillId="0" borderId="0" xfId="1" applyNumberFormat="1" applyFont="1" applyBorder="1" applyAlignment="1">
      <alignment horizontal="center"/>
    </xf>
    <xf numFmtId="165" fontId="5" fillId="0" borderId="4" xfId="1" applyNumberFormat="1" applyFont="1" applyFill="1" applyBorder="1" applyAlignment="1">
      <alignment horizontal="center"/>
    </xf>
    <xf numFmtId="2" fontId="5" fillId="0" borderId="0" xfId="1" applyNumberFormat="1" applyFont="1" applyFill="1" applyBorder="1" applyAlignment="1">
      <alignment horizontal="center"/>
    </xf>
    <xf numFmtId="2" fontId="5" fillId="0" borderId="26" xfId="1" applyNumberFormat="1" applyFont="1" applyBorder="1" applyAlignment="1">
      <alignment horizontal="center"/>
    </xf>
    <xf numFmtId="2" fontId="5" fillId="0" borderId="27" xfId="1" applyNumberFormat="1" applyFont="1" applyBorder="1" applyAlignment="1">
      <alignment horizontal="center"/>
    </xf>
    <xf numFmtId="2" fontId="5" fillId="0" borderId="3" xfId="1" applyNumberFormat="1" applyFont="1" applyFill="1" applyBorder="1" applyAlignment="1">
      <alignment horizontal="center"/>
    </xf>
    <xf numFmtId="2" fontId="5" fillId="0" borderId="1" xfId="1" applyNumberFormat="1" applyFont="1" applyFill="1" applyBorder="1" applyAlignment="1">
      <alignment horizontal="center"/>
    </xf>
    <xf numFmtId="17" fontId="7" fillId="0" borderId="18" xfId="1" applyNumberFormat="1" applyFont="1" applyFill="1" applyBorder="1"/>
    <xf numFmtId="17" fontId="7" fillId="0" borderId="22" xfId="1" applyNumberFormat="1" applyFont="1" applyFill="1" applyBorder="1"/>
    <xf numFmtId="0" fontId="7" fillId="0" borderId="29" xfId="1" applyFont="1" applyFill="1" applyBorder="1"/>
    <xf numFmtId="2" fontId="7" fillId="0" borderId="30" xfId="1" applyNumberFormat="1" applyFont="1" applyFill="1" applyBorder="1" applyAlignment="1">
      <alignment horizontal="center"/>
    </xf>
    <xf numFmtId="17" fontId="7" fillId="0" borderId="30" xfId="1" applyNumberFormat="1" applyFont="1" applyFill="1" applyBorder="1"/>
    <xf numFmtId="17" fontId="7" fillId="0" borderId="31" xfId="1" applyNumberFormat="1" applyFont="1" applyFill="1" applyBorder="1"/>
    <xf numFmtId="2" fontId="5" fillId="0" borderId="18" xfId="1" applyNumberFormat="1" applyFont="1" applyFill="1" applyBorder="1"/>
    <xf numFmtId="2" fontId="5" fillId="0" borderId="0" xfId="1" applyNumberFormat="1" applyFont="1" applyAlignment="1">
      <alignment horizontal="center"/>
    </xf>
    <xf numFmtId="2" fontId="5" fillId="0" borderId="32" xfId="1" applyNumberFormat="1" applyFont="1" applyFill="1" applyBorder="1"/>
    <xf numFmtId="2" fontId="5" fillId="0" borderId="33" xfId="1" applyNumberFormat="1" applyFont="1" applyBorder="1" applyAlignment="1">
      <alignment horizontal="center"/>
    </xf>
    <xf numFmtId="2" fontId="5" fillId="0" borderId="34" xfId="1" applyNumberFormat="1" applyFont="1" applyBorder="1" applyAlignment="1">
      <alignment horizontal="center"/>
    </xf>
    <xf numFmtId="2" fontId="5" fillId="0" borderId="36" xfId="1" applyNumberFormat="1" applyFont="1" applyFill="1" applyBorder="1" applyAlignment="1">
      <alignment horizontal="center"/>
    </xf>
    <xf numFmtId="17" fontId="5" fillId="0" borderId="0" xfId="1" applyNumberFormat="1" applyFont="1" applyBorder="1"/>
    <xf numFmtId="2" fontId="5" fillId="0" borderId="0" xfId="1" applyNumberFormat="1" applyFont="1" applyFill="1" applyBorder="1"/>
    <xf numFmtId="165" fontId="5" fillId="0" borderId="0" xfId="1" applyNumberFormat="1" applyFont="1" applyFill="1" applyBorder="1" applyAlignment="1">
      <alignment horizontal="center" wrapText="1"/>
    </xf>
    <xf numFmtId="165" fontId="5" fillId="0" borderId="0" xfId="1" applyNumberFormat="1" applyFont="1" applyAlignment="1">
      <alignment horizontal="center"/>
    </xf>
    <xf numFmtId="0" fontId="5" fillId="0" borderId="0" xfId="1" applyFont="1"/>
    <xf numFmtId="0" fontId="5" fillId="0" borderId="0" xfId="1" applyFont="1" applyFill="1"/>
    <xf numFmtId="0" fontId="1" fillId="0" borderId="38" xfId="0" applyFont="1" applyBorder="1" applyAlignment="1">
      <alignment horizontal="center"/>
    </xf>
    <xf numFmtId="0" fontId="1" fillId="0" borderId="39" xfId="0" applyFont="1" applyBorder="1" applyAlignment="1">
      <alignment horizontal="center"/>
    </xf>
    <xf numFmtId="0" fontId="1" fillId="0" borderId="28" xfId="0" applyFont="1" applyBorder="1" applyAlignment="1">
      <alignment horizontal="center" vertical="top" wrapText="1"/>
    </xf>
    <xf numFmtId="0" fontId="1" fillId="0" borderId="10" xfId="0" applyFont="1" applyBorder="1"/>
    <xf numFmtId="0" fontId="1" fillId="0" borderId="28" xfId="0" applyFont="1" applyBorder="1" applyAlignment="1">
      <alignment horizontal="center"/>
    </xf>
    <xf numFmtId="0" fontId="0" fillId="0" borderId="10" xfId="0" applyBorder="1"/>
    <xf numFmtId="0" fontId="0" fillId="0" borderId="28" xfId="0" applyBorder="1"/>
    <xf numFmtId="165" fontId="0" fillId="0" borderId="10" xfId="0" applyNumberFormat="1" applyFont="1" applyBorder="1"/>
    <xf numFmtId="165" fontId="0" fillId="0" borderId="10" xfId="0" applyNumberFormat="1" applyFont="1" applyFill="1" applyBorder="1"/>
    <xf numFmtId="165" fontId="0" fillId="0" borderId="9" xfId="0" applyNumberFormat="1" applyFont="1" applyBorder="1"/>
    <xf numFmtId="2" fontId="1" fillId="0" borderId="10" xfId="0" applyNumberFormat="1" applyFont="1" applyBorder="1"/>
    <xf numFmtId="165" fontId="0" fillId="0" borderId="0" xfId="0" applyNumberFormat="1" applyFont="1" applyBorder="1"/>
    <xf numFmtId="165" fontId="0" fillId="0" borderId="8" xfId="0" applyNumberFormat="1" applyFont="1" applyBorder="1"/>
    <xf numFmtId="165" fontId="0" fillId="0" borderId="7" xfId="0" applyNumberFormat="1" applyFont="1" applyBorder="1"/>
    <xf numFmtId="165" fontId="0" fillId="0" borderId="11" xfId="0" applyNumberFormat="1" applyFont="1" applyBorder="1"/>
    <xf numFmtId="165" fontId="0" fillId="0" borderId="5" xfId="0" applyNumberFormat="1" applyFont="1" applyBorder="1"/>
    <xf numFmtId="165" fontId="0" fillId="0" borderId="12" xfId="0" applyNumberFormat="1" applyFont="1" applyBorder="1"/>
    <xf numFmtId="165" fontId="0" fillId="0" borderId="13" xfId="0" applyNumberFormat="1" applyFont="1" applyBorder="1"/>
    <xf numFmtId="165" fontId="0" fillId="0" borderId="6" xfId="0" applyNumberFormat="1" applyFont="1" applyBorder="1"/>
    <xf numFmtId="165" fontId="0" fillId="0" borderId="0" xfId="0" applyNumberFormat="1"/>
    <xf numFmtId="165" fontId="1" fillId="0" borderId="10" xfId="0" applyNumberFormat="1" applyFont="1" applyBorder="1"/>
    <xf numFmtId="165" fontId="1" fillId="0" borderId="0" xfId="0" applyNumberFormat="1" applyFont="1" applyBorder="1"/>
    <xf numFmtId="165" fontId="2" fillId="0" borderId="0" xfId="0" applyNumberFormat="1" applyFont="1" applyFill="1" applyBorder="1" applyAlignment="1">
      <alignment horizontal="left"/>
    </xf>
    <xf numFmtId="165" fontId="1" fillId="0" borderId="28" xfId="0" applyNumberFormat="1" applyFont="1" applyBorder="1"/>
    <xf numFmtId="165" fontId="0" fillId="0" borderId="28" xfId="0" applyNumberFormat="1" applyBorder="1"/>
    <xf numFmtId="165" fontId="0" fillId="0" borderId="2" xfId="0" applyNumberFormat="1" applyBorder="1"/>
    <xf numFmtId="165" fontId="0" fillId="0" borderId="0" xfId="0" applyNumberFormat="1" applyBorder="1"/>
    <xf numFmtId="165" fontId="0" fillId="0" borderId="6" xfId="0" applyNumberFormat="1" applyBorder="1"/>
    <xf numFmtId="165" fontId="1" fillId="0" borderId="0" xfId="0" applyNumberFormat="1" applyFont="1"/>
    <xf numFmtId="165" fontId="1" fillId="0" borderId="28" xfId="0" applyNumberFormat="1" applyFont="1" applyBorder="1" applyAlignment="1">
      <alignment horizontal="center"/>
    </xf>
    <xf numFmtId="165" fontId="1" fillId="0" borderId="0" xfId="0" applyNumberFormat="1" applyFont="1" applyBorder="1" applyAlignment="1">
      <alignment horizontal="center"/>
    </xf>
    <xf numFmtId="165" fontId="2" fillId="0" borderId="6" xfId="0" applyNumberFormat="1" applyFont="1" applyFill="1" applyBorder="1" applyAlignment="1">
      <alignment horizontal="left"/>
    </xf>
    <xf numFmtId="2" fontId="5" fillId="0" borderId="40" xfId="1" applyNumberFormat="1" applyFont="1" applyFill="1" applyBorder="1" applyAlignment="1">
      <alignment horizontal="center"/>
    </xf>
    <xf numFmtId="2" fontId="5" fillId="0" borderId="21" xfId="1" applyNumberFormat="1" applyFont="1" applyBorder="1" applyAlignment="1">
      <alignment horizontal="center"/>
    </xf>
    <xf numFmtId="2" fontId="5" fillId="0" borderId="41" xfId="1" applyNumberFormat="1" applyFont="1" applyBorder="1" applyAlignment="1">
      <alignment horizontal="center"/>
    </xf>
    <xf numFmtId="165" fontId="5" fillId="0" borderId="42" xfId="1" applyNumberFormat="1" applyFont="1" applyBorder="1" applyAlignment="1">
      <alignment horizontal="center"/>
    </xf>
    <xf numFmtId="165" fontId="5" fillId="0" borderId="21" xfId="1" applyNumberFormat="1" applyFont="1" applyBorder="1" applyAlignment="1">
      <alignment horizontal="center"/>
    </xf>
    <xf numFmtId="2" fontId="5" fillId="0" borderId="42" xfId="1" applyNumberFormat="1" applyFont="1" applyBorder="1" applyAlignment="1">
      <alignment horizontal="center"/>
    </xf>
    <xf numFmtId="165" fontId="0" fillId="0" borderId="10" xfId="0" applyNumberFormat="1" applyBorder="1"/>
    <xf numFmtId="165" fontId="0" fillId="0" borderId="9"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8" xfId="1" applyNumberFormat="1" applyFont="1" applyFill="1" applyBorder="1" applyAlignment="1">
      <alignment horizontal="center"/>
    </xf>
    <xf numFmtId="165" fontId="5" fillId="0" borderId="10" xfId="1" applyNumberFormat="1" applyFont="1" applyFill="1" applyBorder="1" applyAlignment="1">
      <alignment horizontal="center"/>
    </xf>
    <xf numFmtId="2" fontId="5" fillId="0" borderId="28" xfId="1" applyNumberFormat="1" applyFont="1" applyFill="1" applyBorder="1" applyAlignment="1">
      <alignment horizontal="center"/>
    </xf>
    <xf numFmtId="2" fontId="5" fillId="0" borderId="35" xfId="1" applyNumberFormat="1" applyFont="1" applyFill="1" applyBorder="1" applyAlignment="1">
      <alignment horizontal="center"/>
    </xf>
    <xf numFmtId="0" fontId="0" fillId="0" borderId="8" xfId="0" applyBorder="1"/>
    <xf numFmtId="165" fontId="0" fillId="0" borderId="0" xfId="0" applyNumberFormat="1" applyFont="1" applyBorder="1"/>
    <xf numFmtId="17" fontId="5" fillId="0" borderId="18" xfId="1" applyNumberFormat="1" applyFont="1" applyBorder="1" applyAlignment="1">
      <alignment horizontal="right"/>
    </xf>
    <xf numFmtId="0" fontId="0" fillId="0" borderId="10" xfId="0" applyFont="1" applyFill="1" applyBorder="1"/>
    <xf numFmtId="2" fontId="7" fillId="0" borderId="0" xfId="0" applyNumberFormat="1" applyFont="1" applyBorder="1" applyAlignment="1">
      <alignment horizontal="center"/>
    </xf>
    <xf numFmtId="2" fontId="7" fillId="0" borderId="8" xfId="0" applyNumberFormat="1" applyFont="1" applyBorder="1" applyAlignment="1">
      <alignment horizontal="center"/>
    </xf>
    <xf numFmtId="0" fontId="0" fillId="0" borderId="9" xfId="0" applyBorder="1"/>
    <xf numFmtId="17" fontId="5" fillId="0" borderId="22" xfId="1" applyNumberFormat="1" applyFont="1" applyBorder="1" applyAlignment="1">
      <alignment horizontal="right"/>
    </xf>
    <xf numFmtId="17" fontId="5" fillId="0" borderId="32" xfId="1" applyNumberFormat="1" applyFont="1" applyBorder="1" applyAlignment="1">
      <alignment horizontal="right"/>
    </xf>
    <xf numFmtId="0" fontId="5" fillId="0" borderId="21" xfId="1" applyFont="1" applyBorder="1" applyAlignment="1">
      <alignment horizontal="center"/>
    </xf>
    <xf numFmtId="165" fontId="0" fillId="0" borderId="8" xfId="0" applyNumberFormat="1" applyBorder="1"/>
    <xf numFmtId="165" fontId="0" fillId="0" borderId="3"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8" xfId="1" applyNumberFormat="1" applyFont="1" applyFill="1" applyBorder="1" applyAlignment="1">
      <alignment horizontal="center"/>
    </xf>
    <xf numFmtId="2" fontId="5" fillId="0" borderId="28" xfId="1" applyNumberFormat="1" applyFont="1" applyFill="1" applyBorder="1" applyAlignment="1">
      <alignment horizontal="center"/>
    </xf>
    <xf numFmtId="2" fontId="5" fillId="0" borderId="35" xfId="1" applyNumberFormat="1" applyFont="1" applyFill="1" applyBorder="1" applyAlignment="1">
      <alignment horizontal="center"/>
    </xf>
    <xf numFmtId="2" fontId="7" fillId="0" borderId="10" xfId="0" applyNumberFormat="1" applyFont="1" applyBorder="1" applyAlignment="1">
      <alignment horizontal="center"/>
    </xf>
    <xf numFmtId="0" fontId="0" fillId="0" borderId="0" xfId="0" applyFill="1"/>
    <xf numFmtId="165" fontId="2" fillId="0" borderId="10" xfId="0" applyNumberFormat="1" applyFont="1" applyFill="1" applyBorder="1"/>
    <xf numFmtId="0" fontId="2" fillId="0" borderId="0" xfId="0" applyFont="1" applyFill="1"/>
    <xf numFmtId="2" fontId="7" fillId="0" borderId="9" xfId="0" applyNumberFormat="1" applyFont="1" applyBorder="1" applyAlignment="1">
      <alignment horizontal="center"/>
    </xf>
    <xf numFmtId="2" fontId="5" fillId="0" borderId="7" xfId="1" applyNumberFormat="1" applyFont="1" applyFill="1" applyBorder="1" applyAlignment="1">
      <alignment horizontal="center"/>
    </xf>
    <xf numFmtId="0" fontId="10" fillId="0" borderId="0" xfId="0" applyFont="1" applyAlignment="1">
      <alignment vertical="top" wrapText="1"/>
    </xf>
    <xf numFmtId="0" fontId="11" fillId="0" borderId="0" xfId="0" applyFont="1"/>
    <xf numFmtId="165" fontId="11" fillId="0" borderId="0" xfId="0" applyNumberFormat="1" applyFont="1"/>
    <xf numFmtId="165" fontId="11" fillId="0" borderId="0" xfId="0" applyNumberFormat="1" applyFont="1" applyFill="1"/>
    <xf numFmtId="0" fontId="0" fillId="0" borderId="8" xfId="0" applyFont="1" applyFill="1" applyBorder="1"/>
    <xf numFmtId="0" fontId="1" fillId="0" borderId="28" xfId="0" applyFont="1" applyFill="1" applyBorder="1" applyAlignment="1">
      <alignment horizontal="center" vertical="top" wrapText="1"/>
    </xf>
    <xf numFmtId="165" fontId="2" fillId="0" borderId="10" xfId="0" applyNumberFormat="1" applyFont="1" applyBorder="1"/>
    <xf numFmtId="165" fontId="2" fillId="0" borderId="9" xfId="0" applyNumberFormat="1" applyFont="1" applyBorder="1"/>
    <xf numFmtId="165" fontId="2" fillId="0" borderId="0" xfId="0" applyNumberFormat="1" applyFont="1"/>
    <xf numFmtId="165" fontId="2" fillId="0" borderId="28" xfId="0" applyNumberFormat="1" applyFont="1" applyBorder="1"/>
    <xf numFmtId="165" fontId="2" fillId="0" borderId="9" xfId="0" applyNumberFormat="1" applyFont="1" applyFill="1" applyBorder="1"/>
    <xf numFmtId="0" fontId="12" fillId="0" borderId="28" xfId="0" applyFont="1" applyFill="1" applyBorder="1" applyAlignment="1">
      <alignment horizontal="center" vertical="top" wrapText="1"/>
    </xf>
    <xf numFmtId="0" fontId="2" fillId="0" borderId="10" xfId="0" applyFont="1" applyFill="1" applyBorder="1"/>
    <xf numFmtId="0" fontId="2" fillId="0" borderId="28" xfId="0" applyFont="1" applyFill="1" applyBorder="1"/>
    <xf numFmtId="165" fontId="0" fillId="0" borderId="7" xfId="0" applyNumberFormat="1" applyBorder="1"/>
    <xf numFmtId="165" fontId="0" fillId="0" borderId="4" xfId="0" applyNumberFormat="1" applyBorder="1"/>
    <xf numFmtId="165" fontId="0" fillId="0" borderId="5" xfId="0" applyNumberFormat="1" applyBorder="1"/>
    <xf numFmtId="165" fontId="0" fillId="0" borderId="0" xfId="0" applyNumberFormat="1" applyFont="1" applyBorder="1"/>
    <xf numFmtId="165" fontId="0" fillId="0" borderId="8" xfId="0" applyNumberFormat="1" applyFont="1" applyBorder="1"/>
    <xf numFmtId="0" fontId="0" fillId="3" borderId="38" xfId="0" applyFont="1" applyFill="1" applyBorder="1"/>
    <xf numFmtId="0" fontId="1" fillId="3" borderId="0" xfId="0" applyFont="1" applyFill="1" applyBorder="1" applyAlignment="1">
      <alignment horizontal="center"/>
    </xf>
    <xf numFmtId="0" fontId="1" fillId="3" borderId="6" xfId="0" applyFont="1" applyFill="1" applyBorder="1" applyAlignment="1">
      <alignment horizontal="center"/>
    </xf>
    <xf numFmtId="0" fontId="0" fillId="3" borderId="0" xfId="0" applyFont="1" applyFill="1" applyBorder="1"/>
    <xf numFmtId="0" fontId="0" fillId="3" borderId="6" xfId="0" applyFont="1" applyFill="1" applyBorder="1"/>
    <xf numFmtId="0" fontId="0" fillId="0" borderId="3" xfId="0" applyBorder="1"/>
    <xf numFmtId="165" fontId="0" fillId="0" borderId="1" xfId="0" applyNumberFormat="1" applyBorder="1"/>
    <xf numFmtId="0" fontId="0" fillId="0" borderId="0" xfId="0"/>
    <xf numFmtId="0" fontId="0" fillId="0" borderId="7" xfId="0" applyFont="1" applyBorder="1"/>
    <xf numFmtId="0" fontId="0" fillId="0" borderId="10" xfId="0" applyFont="1" applyBorder="1" applyAlignment="1">
      <alignment horizontal="right"/>
    </xf>
    <xf numFmtId="2" fontId="7" fillId="0" borderId="7" xfId="0" applyNumberFormat="1" applyFont="1" applyBorder="1" applyAlignment="1">
      <alignment horizontal="center"/>
    </xf>
    <xf numFmtId="0" fontId="0" fillId="0" borderId="0" xfId="0" applyFont="1" applyBorder="1"/>
    <xf numFmtId="0" fontId="0" fillId="0" borderId="6" xfId="0" applyFont="1" applyBorder="1"/>
    <xf numFmtId="0" fontId="0" fillId="0" borderId="0" xfId="0" applyFont="1" applyFill="1" applyBorder="1"/>
    <xf numFmtId="0" fontId="0" fillId="0" borderId="8" xfId="0" applyFont="1" applyBorder="1"/>
    <xf numFmtId="0" fontId="0" fillId="0" borderId="7" xfId="0" applyFont="1" applyBorder="1"/>
    <xf numFmtId="17" fontId="5" fillId="0" borderId="0" xfId="1" applyNumberFormat="1" applyFont="1" applyBorder="1" applyAlignment="1">
      <alignment wrapText="1"/>
    </xf>
    <xf numFmtId="0" fontId="4" fillId="0" borderId="18" xfId="1" applyFont="1" applyBorder="1" applyAlignment="1">
      <alignment wrapText="1"/>
    </xf>
    <xf numFmtId="0" fontId="0" fillId="0" borderId="0" xfId="0" applyFont="1"/>
    <xf numFmtId="0" fontId="0" fillId="0" borderId="0" xfId="0"/>
    <xf numFmtId="165" fontId="2" fillId="0" borderId="28" xfId="0" applyNumberFormat="1" applyFont="1" applyFill="1" applyBorder="1"/>
    <xf numFmtId="0" fontId="0" fillId="0" borderId="2" xfId="0" applyBorder="1"/>
    <xf numFmtId="0" fontId="0" fillId="0" borderId="0" xfId="0" applyBorder="1"/>
    <xf numFmtId="165" fontId="0" fillId="0" borderId="10" xfId="0" applyNumberFormat="1" applyFont="1" applyBorder="1"/>
    <xf numFmtId="165" fontId="0" fillId="0" borderId="6" xfId="0" applyNumberFormat="1" applyFont="1" applyBorder="1"/>
    <xf numFmtId="165" fontId="0" fillId="0" borderId="7" xfId="0" applyNumberFormat="1" applyFont="1" applyBorder="1"/>
    <xf numFmtId="165" fontId="0" fillId="0" borderId="8" xfId="0" applyNumberFormat="1" applyFont="1" applyBorder="1"/>
    <xf numFmtId="0" fontId="0" fillId="0" borderId="8" xfId="0" applyFont="1" applyBorder="1"/>
    <xf numFmtId="0" fontId="0" fillId="0" borderId="7" xfId="0" applyFont="1" applyBorder="1"/>
    <xf numFmtId="0" fontId="0" fillId="0" borderId="0" xfId="0" applyFont="1" applyBorder="1"/>
    <xf numFmtId="165" fontId="0" fillId="0" borderId="0" xfId="0" applyNumberFormat="1" applyFont="1" applyBorder="1"/>
    <xf numFmtId="0" fontId="0" fillId="0" borderId="10" xfId="0" applyFont="1" applyBorder="1"/>
    <xf numFmtId="0" fontId="0" fillId="0" borderId="9" xfId="0" applyFont="1" applyBorder="1"/>
    <xf numFmtId="0" fontId="0" fillId="0" borderId="8" xfId="0" applyBorder="1"/>
    <xf numFmtId="165" fontId="2" fillId="0" borderId="0" xfId="0" applyNumberFormat="1" applyFont="1" applyFill="1"/>
    <xf numFmtId="0" fontId="0" fillId="0" borderId="10" xfId="0" applyFont="1" applyBorder="1"/>
    <xf numFmtId="0" fontId="0" fillId="0" borderId="9" xfId="0" applyFont="1" applyBorder="1"/>
    <xf numFmtId="0" fontId="0" fillId="0" borderId="10" xfId="0" applyFont="1" applyBorder="1"/>
    <xf numFmtId="0" fontId="0" fillId="0" borderId="9" xfId="0" applyFont="1" applyBorder="1"/>
    <xf numFmtId="0" fontId="0" fillId="0" borderId="7" xfId="0" applyFont="1" applyBorder="1"/>
    <xf numFmtId="0" fontId="0" fillId="0" borderId="10" xfId="0" applyFont="1" applyBorder="1"/>
    <xf numFmtId="0" fontId="0" fillId="0" borderId="9" xfId="0" applyFont="1" applyBorder="1"/>
    <xf numFmtId="166" fontId="0" fillId="0" borderId="10" xfId="0" applyNumberFormat="1" applyFont="1" applyBorder="1"/>
    <xf numFmtId="0" fontId="0" fillId="0" borderId="8" xfId="0" applyFont="1" applyBorder="1"/>
    <xf numFmtId="165" fontId="0" fillId="0" borderId="8" xfId="0" applyNumberFormat="1" applyFont="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7" xfId="0" applyFont="1" applyBorder="1"/>
    <xf numFmtId="0" fontId="0" fillId="0" borderId="0" xfId="0" applyFont="1" applyFill="1" applyBorder="1"/>
    <xf numFmtId="0" fontId="0" fillId="0" borderId="0" xfId="0"/>
    <xf numFmtId="0" fontId="0" fillId="0" borderId="0" xfId="0" applyFont="1" applyBorder="1"/>
    <xf numFmtId="0" fontId="0" fillId="0" borderId="0" xfId="0" applyFont="1" applyFill="1" applyBorder="1"/>
    <xf numFmtId="0" fontId="0" fillId="0" borderId="0" xfId="0"/>
    <xf numFmtId="0" fontId="0" fillId="0" borderId="0" xfId="0" applyFont="1" applyBorder="1"/>
    <xf numFmtId="0" fontId="0" fillId="0" borderId="0" xfId="0" applyFont="1" applyFill="1" applyBorder="1"/>
    <xf numFmtId="0" fontId="0" fillId="0" borderId="8" xfId="0" applyFont="1" applyBorder="1"/>
    <xf numFmtId="0" fontId="0" fillId="0" borderId="10" xfId="0" applyFont="1" applyBorder="1"/>
    <xf numFmtId="0" fontId="0" fillId="0" borderId="9" xfId="0" applyFont="1" applyBorder="1"/>
    <xf numFmtId="166" fontId="0" fillId="0" borderId="10" xfId="0" applyNumberFormat="1" applyFont="1" applyFill="1" applyBorder="1"/>
    <xf numFmtId="0" fontId="0" fillId="0" borderId="10" xfId="0" applyFont="1" applyBorder="1"/>
    <xf numFmtId="0" fontId="0" fillId="0" borderId="9" xfId="0" applyFont="1" applyBorder="1"/>
    <xf numFmtId="165" fontId="0" fillId="0" borderId="10" xfId="0" quotePrefix="1" applyNumberFormat="1" applyFont="1" applyBorder="1" applyAlignment="1">
      <alignment horizontal="center"/>
    </xf>
    <xf numFmtId="0" fontId="0" fillId="0" borderId="10" xfId="0" applyFont="1" applyBorder="1"/>
    <xf numFmtId="165" fontId="0" fillId="0" borderId="10" xfId="0" applyNumberFormat="1" applyFont="1" applyBorder="1"/>
    <xf numFmtId="0" fontId="0" fillId="0" borderId="10" xfId="0" applyFont="1" applyBorder="1"/>
    <xf numFmtId="165" fontId="0" fillId="0" borderId="10" xfId="0" applyNumberFormat="1" applyFont="1" applyBorder="1"/>
    <xf numFmtId="0" fontId="0" fillId="0" borderId="10" xfId="0" applyFont="1" applyBorder="1"/>
    <xf numFmtId="0" fontId="0" fillId="0" borderId="9" xfId="0" applyFont="1" applyBorder="1"/>
    <xf numFmtId="0" fontId="0" fillId="0" borderId="10" xfId="0" applyFont="1" applyBorder="1"/>
    <xf numFmtId="0" fontId="0" fillId="0" borderId="9" xfId="0" applyFont="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7"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8" xfId="0" applyFont="1" applyBorder="1"/>
    <xf numFmtId="0" fontId="0" fillId="0" borderId="7" xfId="0" applyFont="1" applyBorder="1"/>
    <xf numFmtId="0" fontId="0" fillId="2" borderId="0" xfId="0" applyFill="1"/>
    <xf numFmtId="0" fontId="2" fillId="2" borderId="0" xfId="0" applyFont="1" applyFill="1" applyAlignment="1">
      <alignment horizontal="left"/>
    </xf>
    <xf numFmtId="0" fontId="5" fillId="0" borderId="17" xfId="1" applyFont="1" applyBorder="1" applyAlignment="1">
      <alignment horizontal="center" vertical="center" textRotation="90" wrapText="1"/>
    </xf>
    <xf numFmtId="0" fontId="1" fillId="0" borderId="37" xfId="0" applyFont="1" applyBorder="1" applyAlignment="1">
      <alignment horizontal="center"/>
    </xf>
    <xf numFmtId="0" fontId="1" fillId="0" borderId="38"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cellXfs>
  <cellStyles count="13">
    <cellStyle name="=C:\WINNT35\SYSTEM32\COMMAND.COM" xfId="12" xr:uid="{D3A84583-7779-4BE5-8D84-A24CBAB7A5AC}"/>
    <cellStyle name="Comma 2" xfId="7" xr:uid="{00000000-0005-0000-0000-000000000000}"/>
    <cellStyle name="Comma 3" xfId="6" xr:uid="{00000000-0005-0000-0000-000001000000}"/>
    <cellStyle name="Hyperlink 2" xfId="5" xr:uid="{00000000-0005-0000-0000-000002000000}"/>
    <cellStyle name="Normal" xfId="0" builtinId="0"/>
    <cellStyle name="Normal 2" xfId="1" xr:uid="{00000000-0005-0000-0000-000004000000}"/>
    <cellStyle name="Normal 2 2" xfId="8" xr:uid="{00000000-0005-0000-0000-000005000000}"/>
    <cellStyle name="Normal 2 3" xfId="10" xr:uid="{A62F9B26-B183-4277-82BE-4D2285C3982F}"/>
    <cellStyle name="Normal 3" xfId="2" xr:uid="{00000000-0005-0000-0000-000006000000}"/>
    <cellStyle name="Normal 3 2" xfId="9" xr:uid="{D14C9FCC-0082-455E-81DE-60B0A308A4F5}"/>
    <cellStyle name="Normal 4" xfId="3" xr:uid="{00000000-0005-0000-0000-000007000000}"/>
    <cellStyle name="Normal 5" xfId="4" xr:uid="{00000000-0005-0000-0000-000008000000}"/>
    <cellStyle name="Percent 2" xfId="11" xr:uid="{C3382032-645A-44A7-9841-BD9D589D2F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V38"/>
  <sheetViews>
    <sheetView tabSelected="1" view="pageBreakPreview" zoomScale="80" zoomScaleNormal="100" zoomScaleSheetLayoutView="80" workbookViewId="0">
      <pane xSplit="1" ySplit="6" topLeftCell="B7" activePane="bottomRight" state="frozen"/>
      <selection pane="topRight" activeCell="B1" sqref="B1"/>
      <selection pane="bottomLeft" activeCell="A7" sqref="A7"/>
      <selection pane="bottomRight" activeCell="C3" sqref="C3"/>
    </sheetView>
  </sheetViews>
  <sheetFormatPr defaultRowHeight="15" x14ac:dyDescent="0.25"/>
  <cols>
    <col min="1" max="1" width="48.7109375" customWidth="1"/>
    <col min="6" max="8" width="9.140625" style="188"/>
    <col min="12" max="12" width="3.28515625" customWidth="1"/>
    <col min="14" max="16" width="9.5703125" bestFit="1" customWidth="1"/>
    <col min="17" max="19" width="9.5703125" style="188" customWidth="1"/>
    <col min="20" max="22" width="9.5703125" bestFit="1" customWidth="1"/>
  </cols>
  <sheetData>
    <row r="2" spans="1:22" x14ac:dyDescent="0.25">
      <c r="V2" s="2"/>
    </row>
    <row r="3" spans="1:22" x14ac:dyDescent="0.25">
      <c r="A3" s="1" t="s">
        <v>0</v>
      </c>
      <c r="B3" s="2"/>
      <c r="C3" s="2"/>
      <c r="D3" s="2"/>
      <c r="E3" s="2"/>
      <c r="F3" s="187"/>
      <c r="G3" s="187"/>
      <c r="H3" s="187"/>
      <c r="I3" s="2"/>
      <c r="J3" s="2"/>
      <c r="K3" s="2"/>
      <c r="L3" s="2"/>
      <c r="M3" s="2"/>
      <c r="N3" s="2"/>
      <c r="O3" s="2"/>
      <c r="P3" s="2"/>
      <c r="Q3" s="187"/>
      <c r="R3" s="187"/>
      <c r="S3" s="187"/>
      <c r="T3" s="2"/>
      <c r="U3" s="2"/>
      <c r="V3" s="2"/>
    </row>
    <row r="4" spans="1:22" x14ac:dyDescent="0.25">
      <c r="A4" s="3"/>
      <c r="B4" s="264" t="s">
        <v>1</v>
      </c>
      <c r="C4" s="265"/>
      <c r="D4" s="265"/>
      <c r="E4" s="265"/>
      <c r="F4" s="265"/>
      <c r="G4" s="265"/>
      <c r="H4" s="265"/>
      <c r="I4" s="265"/>
      <c r="J4" s="81"/>
      <c r="K4" s="82"/>
      <c r="L4" s="169"/>
      <c r="M4" s="264" t="s">
        <v>2</v>
      </c>
      <c r="N4" s="265"/>
      <c r="O4" s="265"/>
      <c r="P4" s="265"/>
      <c r="Q4" s="265"/>
      <c r="R4" s="265"/>
      <c r="S4" s="265"/>
      <c r="T4" s="265"/>
      <c r="U4" s="81"/>
      <c r="V4" s="82"/>
    </row>
    <row r="5" spans="1:22" x14ac:dyDescent="0.25">
      <c r="A5" s="4"/>
      <c r="B5" s="13">
        <v>2021</v>
      </c>
      <c r="C5" s="266">
        <v>2022</v>
      </c>
      <c r="D5" s="267"/>
      <c r="E5" s="268"/>
      <c r="F5" s="267">
        <v>2023</v>
      </c>
      <c r="G5" s="267"/>
      <c r="H5" s="268"/>
      <c r="I5" s="267">
        <v>2024</v>
      </c>
      <c r="J5" s="267"/>
      <c r="K5" s="268"/>
      <c r="L5" s="170"/>
      <c r="M5" s="13">
        <f>B5</f>
        <v>2021</v>
      </c>
      <c r="N5" s="266">
        <f>C5</f>
        <v>2022</v>
      </c>
      <c r="O5" s="267"/>
      <c r="P5" s="268"/>
      <c r="Q5" s="268">
        <f>F5</f>
        <v>2023</v>
      </c>
      <c r="R5" s="268"/>
      <c r="S5" s="268"/>
      <c r="T5" s="268">
        <f>I5</f>
        <v>2024</v>
      </c>
      <c r="U5" s="268"/>
      <c r="V5" s="268"/>
    </row>
    <row r="6" spans="1:22" x14ac:dyDescent="0.25">
      <c r="A6" s="4"/>
      <c r="B6" s="16"/>
      <c r="C6" s="17" t="s">
        <v>26</v>
      </c>
      <c r="D6" s="5" t="s">
        <v>27</v>
      </c>
      <c r="E6" s="6" t="s">
        <v>28</v>
      </c>
      <c r="F6" s="17" t="s">
        <v>26</v>
      </c>
      <c r="G6" s="5" t="s">
        <v>27</v>
      </c>
      <c r="H6" s="6" t="s">
        <v>28</v>
      </c>
      <c r="I6" s="17" t="s">
        <v>26</v>
      </c>
      <c r="J6" s="5" t="s">
        <v>27</v>
      </c>
      <c r="K6" s="6" t="s">
        <v>28</v>
      </c>
      <c r="L6" s="171"/>
      <c r="M6" s="16"/>
      <c r="N6" s="17" t="s">
        <v>26</v>
      </c>
      <c r="O6" s="5" t="s">
        <v>27</v>
      </c>
      <c r="P6" s="6" t="s">
        <v>28</v>
      </c>
      <c r="Q6" s="17" t="s">
        <v>26</v>
      </c>
      <c r="R6" s="5" t="s">
        <v>27</v>
      </c>
      <c r="S6" s="6" t="s">
        <v>28</v>
      </c>
      <c r="T6" s="17" t="s">
        <v>26</v>
      </c>
      <c r="U6" s="5" t="s">
        <v>27</v>
      </c>
      <c r="V6" s="6" t="s">
        <v>28</v>
      </c>
    </row>
    <row r="7" spans="1:22" x14ac:dyDescent="0.25">
      <c r="A7" s="4"/>
      <c r="B7" s="14"/>
      <c r="C7" s="15"/>
      <c r="D7" s="7"/>
      <c r="E7" s="8"/>
      <c r="F7" s="15"/>
      <c r="G7" s="198"/>
      <c r="H7" s="196"/>
      <c r="I7" s="15"/>
      <c r="J7" s="7"/>
      <c r="K7" s="8"/>
      <c r="L7" s="172"/>
      <c r="M7" s="14"/>
      <c r="N7" s="15"/>
      <c r="O7" s="7"/>
      <c r="P7" s="8"/>
      <c r="Q7" s="15"/>
      <c r="R7" s="198"/>
      <c r="S7" s="196"/>
      <c r="T7" s="15"/>
      <c r="U7" s="7"/>
      <c r="V7" s="8"/>
    </row>
    <row r="8" spans="1:22" x14ac:dyDescent="0.25">
      <c r="A8" s="9" t="s">
        <v>3</v>
      </c>
      <c r="B8" s="14"/>
      <c r="C8" s="15"/>
      <c r="D8" s="7"/>
      <c r="E8" s="8"/>
      <c r="F8" s="15"/>
      <c r="G8" s="198"/>
      <c r="H8" s="196"/>
      <c r="I8" s="15"/>
      <c r="J8" s="7"/>
      <c r="K8" s="8"/>
      <c r="L8" s="172"/>
      <c r="M8" s="14"/>
      <c r="N8" s="15"/>
      <c r="O8" s="7"/>
      <c r="P8" s="8"/>
      <c r="Q8" s="15"/>
      <c r="R8" s="198"/>
      <c r="S8" s="196"/>
      <c r="T8" s="15"/>
      <c r="U8" s="7"/>
      <c r="V8" s="8"/>
    </row>
    <row r="9" spans="1:22" x14ac:dyDescent="0.25">
      <c r="A9" s="4" t="s">
        <v>4</v>
      </c>
      <c r="B9" s="165">
        <v>5.3</v>
      </c>
      <c r="C9" s="95">
        <f>'Euro area'!B7</f>
        <v>3.004413961520807</v>
      </c>
      <c r="D9" s="92">
        <f>'Euro area'!C7</f>
        <v>2.6</v>
      </c>
      <c r="E9" s="93">
        <f>'Euro area'!D7</f>
        <v>3.2</v>
      </c>
      <c r="F9" s="95">
        <f>'Euro area'!B43</f>
        <v>-0.10112031105628735</v>
      </c>
      <c r="G9" s="199">
        <f>'Euro area'!C43</f>
        <v>-2.2000000000000002</v>
      </c>
      <c r="H9" s="195">
        <f>'Euro area'!D43</f>
        <v>1.1000000000000001</v>
      </c>
      <c r="I9" s="95">
        <f>'Euro area'!B74</f>
        <v>1.7271145070298481</v>
      </c>
      <c r="J9" s="92">
        <f>'Euro area'!C74</f>
        <v>1.2</v>
      </c>
      <c r="K9" s="93">
        <f>'Euro area'!D74</f>
        <v>2.1</v>
      </c>
      <c r="L9" s="172"/>
      <c r="M9" s="119">
        <v>6.2448044181636631</v>
      </c>
      <c r="N9" s="95">
        <f>Belgium!B7</f>
        <v>2.5887125895821397</v>
      </c>
      <c r="O9" s="92">
        <f>Belgium!C7</f>
        <v>2.4</v>
      </c>
      <c r="P9" s="93">
        <f>Belgium!D7</f>
        <v>3.1</v>
      </c>
      <c r="Q9" s="95">
        <f>Belgium!$B43</f>
        <v>0.5236448685566748</v>
      </c>
      <c r="R9" s="199">
        <f>Belgium!$C43</f>
        <v>-1.1000000000000001</v>
      </c>
      <c r="S9" s="195">
        <f>Belgium!$D43</f>
        <v>2.2999999999999998</v>
      </c>
      <c r="T9" s="95">
        <f>Belgium!$B74</f>
        <v>1.4571221219375421</v>
      </c>
      <c r="U9" s="92">
        <f>Belgium!$C74</f>
        <v>1.1000000000000001</v>
      </c>
      <c r="V9" s="93">
        <f>Belgium!$D74</f>
        <v>2.0284884877501685</v>
      </c>
    </row>
    <row r="10" spans="1:22" x14ac:dyDescent="0.25">
      <c r="A10" s="4" t="s">
        <v>5</v>
      </c>
      <c r="B10" s="165">
        <v>3.6</v>
      </c>
      <c r="C10" s="95">
        <f>'Euro area'!B8</f>
        <v>3.4358881470460805</v>
      </c>
      <c r="D10" s="92">
        <f>'Euro area'!C8</f>
        <v>2.7</v>
      </c>
      <c r="E10" s="93">
        <f>'Euro area'!D8</f>
        <v>4.2</v>
      </c>
      <c r="F10" s="95">
        <f>'Euro area'!B44</f>
        <v>0.26583953127439197</v>
      </c>
      <c r="G10" s="199">
        <f>'Euro area'!C44</f>
        <v>-0.7</v>
      </c>
      <c r="H10" s="195">
        <f>'Euro area'!D44</f>
        <v>1.4</v>
      </c>
      <c r="I10" s="95">
        <f>'Euro area'!B75</f>
        <v>1.42940584675014</v>
      </c>
      <c r="J10" s="92">
        <f>'Euro area'!C75</f>
        <v>1.18821754025042</v>
      </c>
      <c r="K10" s="93">
        <f>'Euro area'!D75</f>
        <v>1.6</v>
      </c>
      <c r="L10" s="172"/>
      <c r="M10" s="119">
        <v>6.4148369938669125</v>
      </c>
      <c r="N10" s="95">
        <f>Belgium!B8</f>
        <v>4.0622691941927691</v>
      </c>
      <c r="O10" s="92">
        <f>Belgium!C8</f>
        <v>3.7490767767710764</v>
      </c>
      <c r="P10" s="93">
        <f>Belgium!D8</f>
        <v>4.3</v>
      </c>
      <c r="Q10" s="95">
        <f>Belgium!$B44</f>
        <v>0.70045102286880312</v>
      </c>
      <c r="R10" s="199">
        <f>Belgium!$C44</f>
        <v>-0.2</v>
      </c>
      <c r="S10" s="195">
        <f>Belgium!$D44</f>
        <v>2.2018040914752124</v>
      </c>
      <c r="T10" s="95">
        <f>Belgium!$B75</f>
        <v>1.9578884400840262</v>
      </c>
      <c r="U10" s="199">
        <f>Belgium!$C75</f>
        <v>1.5</v>
      </c>
      <c r="V10" s="195">
        <f>Belgium!$D75</f>
        <v>2.4157768801680524</v>
      </c>
    </row>
    <row r="11" spans="1:22" x14ac:dyDescent="0.25">
      <c r="A11" s="4" t="s">
        <v>6</v>
      </c>
      <c r="B11" s="165">
        <v>3.9</v>
      </c>
      <c r="C11" s="95">
        <f>'Euro area'!B9</f>
        <v>1.5347404475167088</v>
      </c>
      <c r="D11" s="92">
        <f>'Euro area'!C9</f>
        <v>1</v>
      </c>
      <c r="E11" s="93">
        <f>'Euro area'!D9</f>
        <v>2</v>
      </c>
      <c r="F11" s="95">
        <f>'Euro area'!B45</f>
        <v>0.80528313011797126</v>
      </c>
      <c r="G11" s="199">
        <f>'Euro area'!C45</f>
        <v>-1.2577349590562299</v>
      </c>
      <c r="H11" s="195">
        <f>'Euro area'!D45</f>
        <v>1.6</v>
      </c>
      <c r="I11" s="95">
        <f>'Euro area'!B76</f>
        <v>1.04877702573805</v>
      </c>
      <c r="J11" s="92">
        <f>'Euro area'!C76</f>
        <v>0.9</v>
      </c>
      <c r="K11" s="93">
        <f>'Euro area'!D76</f>
        <v>1.2</v>
      </c>
      <c r="L11" s="172"/>
      <c r="M11" s="119">
        <v>4.3798632428109441</v>
      </c>
      <c r="N11" s="95">
        <f>Belgium!B9</f>
        <v>1.6999918395389131</v>
      </c>
      <c r="O11" s="92">
        <f>Belgium!C9</f>
        <v>1.5</v>
      </c>
      <c r="P11" s="93">
        <f>Belgium!D9</f>
        <v>2.0999673581556522</v>
      </c>
      <c r="Q11" s="95">
        <f>Belgium!$B45</f>
        <v>0.64576201931152066</v>
      </c>
      <c r="R11" s="199">
        <f>Belgium!$C45</f>
        <v>-1.6169519227539175</v>
      </c>
      <c r="S11" s="195">
        <f>Belgium!$D45</f>
        <v>2</v>
      </c>
      <c r="T11" s="95">
        <f>Belgium!$B76</f>
        <v>1.5530508934216249</v>
      </c>
      <c r="U11" s="199">
        <f>Belgium!$C76</f>
        <v>1.3061017868432501</v>
      </c>
      <c r="V11" s="195">
        <f>Belgium!$D76</f>
        <v>1.8</v>
      </c>
    </row>
    <row r="12" spans="1:22" x14ac:dyDescent="0.25">
      <c r="A12" s="4" t="s">
        <v>7</v>
      </c>
      <c r="B12" s="165">
        <v>3.9</v>
      </c>
      <c r="C12" s="95">
        <f>'Euro area'!B10</f>
        <v>2.6431336527859211</v>
      </c>
      <c r="D12" s="92">
        <f>'Euro area'!C10</f>
        <v>2.1</v>
      </c>
      <c r="E12" s="93">
        <f>'Euro area'!D10</f>
        <v>3.1450692222873702</v>
      </c>
      <c r="F12" s="95">
        <f>'Euro area'!B46</f>
        <v>0.57643815831861245</v>
      </c>
      <c r="G12" s="199">
        <f>'Euro area'!C46</f>
        <v>-2.1</v>
      </c>
      <c r="H12" s="195">
        <f>'Euro area'!D46</f>
        <v>2.2000000000000002</v>
      </c>
      <c r="I12" s="95">
        <f>'Euro area'!B77</f>
        <v>2.7189473325688032</v>
      </c>
      <c r="J12" s="92">
        <f>'Euro area'!C77</f>
        <v>2.4</v>
      </c>
      <c r="K12" s="93">
        <f>'Euro area'!D77</f>
        <v>2.9568419977064102</v>
      </c>
      <c r="L12" s="172"/>
      <c r="M12" s="119">
        <v>7.8160590970914878</v>
      </c>
      <c r="N12" s="95">
        <f>Belgium!B10</f>
        <v>-0.6362366202079075</v>
      </c>
      <c r="O12" s="92">
        <f>Belgium!C10</f>
        <v>-1.6</v>
      </c>
      <c r="P12" s="93">
        <f>Belgium!D10</f>
        <v>1.45505351916837</v>
      </c>
      <c r="Q12" s="95">
        <f>Belgium!$B46</f>
        <v>0.80450721178179652</v>
      </c>
      <c r="R12" s="199">
        <f>Belgium!$C46</f>
        <v>-1.6</v>
      </c>
      <c r="S12" s="195">
        <f>Belgium!$D46</f>
        <v>3.8180288471271862</v>
      </c>
      <c r="T12" s="95">
        <f>Belgium!$B77</f>
        <v>2.395489577852044</v>
      </c>
      <c r="U12" s="199">
        <f>Belgium!$C77</f>
        <v>1.5</v>
      </c>
      <c r="V12" s="195">
        <f>Belgium!$D77</f>
        <v>3.2909791557040879</v>
      </c>
    </row>
    <row r="13" spans="1:22" x14ac:dyDescent="0.25">
      <c r="A13" s="4" t="s">
        <v>8</v>
      </c>
      <c r="B13" s="165">
        <v>4.3</v>
      </c>
      <c r="C13" s="95">
        <f>'Euro area'!B11</f>
        <v>2.8610932937577198</v>
      </c>
      <c r="D13" s="167">
        <f>'Euro area'!C11</f>
        <v>2.8610932937577198</v>
      </c>
      <c r="E13" s="168">
        <f>'Euro area'!D11</f>
        <v>2.8610932937577198</v>
      </c>
      <c r="F13" s="95">
        <f>'Euro area'!B47</f>
        <v>6.8540913814306501</v>
      </c>
      <c r="G13" s="199">
        <f>'Euro area'!C47</f>
        <v>6.8540913814306501</v>
      </c>
      <c r="H13" s="195">
        <f>'Euro area'!D47</f>
        <v>6.8540913814306501</v>
      </c>
      <c r="I13" s="95">
        <f>'Euro area'!B78</f>
        <v>3.5265995209535999</v>
      </c>
      <c r="J13" s="167">
        <f>'Euro area'!C78</f>
        <v>3.5265995209535999</v>
      </c>
      <c r="K13" s="168">
        <f>'Euro area'!D78</f>
        <v>3.5265995209535999</v>
      </c>
      <c r="L13" s="172"/>
      <c r="M13" s="119">
        <v>2.6104033533405291</v>
      </c>
      <c r="N13" s="95">
        <f>Belgium!B11</f>
        <v>-0.26416164535085618</v>
      </c>
      <c r="O13" s="92">
        <f>Belgium!C11</f>
        <v>-3.6</v>
      </c>
      <c r="P13" s="93">
        <f>Belgium!D11</f>
        <v>3.0716767092982877</v>
      </c>
      <c r="Q13" s="95">
        <f>Belgium!$B47</f>
        <v>5.1136104031462608</v>
      </c>
      <c r="R13" s="199">
        <f>Belgium!$C47</f>
        <v>2.8</v>
      </c>
      <c r="S13" s="195">
        <f>Belgium!$D47</f>
        <v>7.4272208062925227</v>
      </c>
      <c r="T13" s="95">
        <f>Belgium!$B78</f>
        <v>3.0195298270361821</v>
      </c>
      <c r="U13" s="199">
        <f>Belgium!$C78</f>
        <v>1.6</v>
      </c>
      <c r="V13" s="195">
        <f>Belgium!$D78</f>
        <v>4.4390596540723637</v>
      </c>
    </row>
    <row r="14" spans="1:22" x14ac:dyDescent="0.25">
      <c r="A14" s="4" t="s">
        <v>9</v>
      </c>
      <c r="B14" s="165">
        <v>2.9</v>
      </c>
      <c r="C14" s="95">
        <f>'Euro area'!B12</f>
        <v>3.0265710902189902</v>
      </c>
      <c r="D14" s="92">
        <f>'Euro area'!C12</f>
        <v>2.7</v>
      </c>
      <c r="E14" s="93">
        <f>'Euro area'!D12</f>
        <v>3.3531421804379802</v>
      </c>
      <c r="F14" s="95">
        <f>'Euro area'!B48</f>
        <v>1.5626995833185</v>
      </c>
      <c r="G14" s="199">
        <f>'Euro area'!C48</f>
        <v>1.4253991666370001</v>
      </c>
      <c r="H14" s="195">
        <f>'Euro area'!D48</f>
        <v>1.7</v>
      </c>
      <c r="I14" s="95">
        <f>'Euro area'!B79</f>
        <v>3.2788924507132649</v>
      </c>
      <c r="J14" s="92">
        <f>'Euro area'!C79</f>
        <v>2.6</v>
      </c>
      <c r="K14" s="93">
        <f>'Euro area'!D79</f>
        <v>3.9577849014265301</v>
      </c>
      <c r="L14" s="172"/>
      <c r="M14" s="119">
        <v>7.9671726362166684</v>
      </c>
      <c r="N14" s="95">
        <f>Belgium!B12</f>
        <v>-0.8147258636646717</v>
      </c>
      <c r="O14" s="92">
        <f>Belgium!C12</f>
        <v>-2.1</v>
      </c>
      <c r="P14" s="93">
        <f>Belgium!D12</f>
        <v>0.47054827267065669</v>
      </c>
      <c r="Q14" s="95">
        <f>Belgium!$B48</f>
        <v>1.8929245982518053</v>
      </c>
      <c r="R14" s="199">
        <f>Belgium!$C48</f>
        <v>-0.3</v>
      </c>
      <c r="S14" s="195">
        <f>Belgium!$D48</f>
        <v>4.0858491965036103</v>
      </c>
      <c r="T14" s="95">
        <f>Belgium!$B79</f>
        <v>2.5617974205243472</v>
      </c>
      <c r="U14" s="199">
        <f>Belgium!$C79</f>
        <v>1.4</v>
      </c>
      <c r="V14" s="195">
        <f>Belgium!$D79</f>
        <v>3.7235948410486941</v>
      </c>
    </row>
    <row r="15" spans="1:22" x14ac:dyDescent="0.25">
      <c r="A15" s="4" t="s">
        <v>10</v>
      </c>
      <c r="B15" s="165">
        <v>5.8</v>
      </c>
      <c r="C15" s="95">
        <f>'Euro area'!B13</f>
        <v>3.5303151379894597</v>
      </c>
      <c r="D15" s="92">
        <f>'Euro area'!C13</f>
        <v>2.7909454139683798</v>
      </c>
      <c r="E15" s="93">
        <f>'Euro area'!D13</f>
        <v>4.3</v>
      </c>
      <c r="F15" s="95">
        <f>'Euro area'!B49</f>
        <v>0.41982913808736794</v>
      </c>
      <c r="G15" s="199">
        <f>'Euro area'!C49</f>
        <v>-0.840512585737896</v>
      </c>
      <c r="H15" s="195">
        <f>'Euro area'!D49</f>
        <v>2.9</v>
      </c>
      <c r="I15" s="95">
        <f>'Euro area'!B80</f>
        <v>1.4612960177630683</v>
      </c>
      <c r="J15" s="92">
        <f>'Euro area'!C80</f>
        <v>8.3888053289204997E-2</v>
      </c>
      <c r="K15" s="93">
        <f>'Euro area'!D80</f>
        <v>3.1</v>
      </c>
      <c r="L15" s="172"/>
      <c r="M15" s="119">
        <v>10.05182281005168</v>
      </c>
      <c r="N15" s="95">
        <f>Belgium!B13</f>
        <v>3.1614362484208725</v>
      </c>
      <c r="O15" s="92">
        <f>Belgium!C13</f>
        <v>2.7</v>
      </c>
      <c r="P15" s="93">
        <f>Belgium!D13</f>
        <v>3.6228724968417447</v>
      </c>
      <c r="Q15" s="95">
        <f>Belgium!$B49</f>
        <v>0.85335373772473222</v>
      </c>
      <c r="R15" s="199">
        <f>Belgium!$C49</f>
        <v>0.5</v>
      </c>
      <c r="S15" s="195">
        <f>Belgium!$D49</f>
        <v>1.2067074754494644</v>
      </c>
      <c r="T15" s="95">
        <f>Belgium!$B80</f>
        <v>1.4813357659974484</v>
      </c>
      <c r="U15" s="199">
        <f>Belgium!$C80</f>
        <v>1.3626715319948968</v>
      </c>
      <c r="V15" s="195">
        <f>Belgium!$D80</f>
        <v>1.6</v>
      </c>
    </row>
    <row r="16" spans="1:22" x14ac:dyDescent="0.25">
      <c r="A16" s="4" t="s">
        <v>11</v>
      </c>
      <c r="B16" s="165">
        <v>0.2</v>
      </c>
      <c r="C16" s="95">
        <f>'Euro area'!B14</f>
        <v>0.25350783132983612</v>
      </c>
      <c r="D16" s="92">
        <f>'Euro area'!C14</f>
        <v>-0.1</v>
      </c>
      <c r="E16" s="93">
        <f>'Euro area'!D14</f>
        <v>0.6</v>
      </c>
      <c r="F16" s="95">
        <f>'Euro area'!B50</f>
        <v>-0.23219231938452137</v>
      </c>
      <c r="G16" s="199">
        <f>'Euro area'!C50</f>
        <v>-0.8</v>
      </c>
      <c r="H16" s="195">
        <f>'Euro area'!D50</f>
        <v>0</v>
      </c>
      <c r="I16" s="95">
        <f>'Euro area'!B81</f>
        <v>7.0659152121325577E-2</v>
      </c>
      <c r="J16" s="92">
        <f>'Euro area'!C81</f>
        <v>0</v>
      </c>
      <c r="K16" s="93">
        <f>'Euro area'!D81</f>
        <v>0.2</v>
      </c>
      <c r="L16" s="172"/>
      <c r="M16" s="119">
        <v>-0.49137214914795135</v>
      </c>
      <c r="N16" s="95">
        <f>Belgium!B14</f>
        <v>0.32771699563958073</v>
      </c>
      <c r="O16" s="92">
        <f>Belgium!C14</f>
        <v>1.0867982558322876E-2</v>
      </c>
      <c r="P16" s="93">
        <f>Belgium!D14</f>
        <v>0.5</v>
      </c>
      <c r="Q16" s="95">
        <f>Belgium!$B50</f>
        <v>-0.21698394324660658</v>
      </c>
      <c r="R16" s="199">
        <f>Belgium!$C50</f>
        <v>-0.6</v>
      </c>
      <c r="S16" s="195">
        <f>Belgium!$D50</f>
        <v>0.1</v>
      </c>
      <c r="T16" s="95">
        <f>Belgium!$B81</f>
        <v>-5.8667643213266285E-3</v>
      </c>
      <c r="U16" s="199">
        <f>Belgium!$C81</f>
        <v>-1.1733528642653257E-2</v>
      </c>
      <c r="V16" s="195">
        <f>Belgium!$D81</f>
        <v>0</v>
      </c>
    </row>
    <row r="17" spans="1:22" x14ac:dyDescent="0.25">
      <c r="A17" s="4" t="s">
        <v>12</v>
      </c>
      <c r="B17" s="165">
        <v>10.5</v>
      </c>
      <c r="C17" s="95">
        <f>'Euro area'!B15</f>
        <v>5.9244700902461123</v>
      </c>
      <c r="D17" s="92">
        <f>'Euro area'!C15</f>
        <v>5</v>
      </c>
      <c r="E17" s="93">
        <f>'Euro area'!D15</f>
        <v>6.5</v>
      </c>
      <c r="F17" s="95">
        <f>'Euro area'!B51</f>
        <v>2.6247536341519138</v>
      </c>
      <c r="G17" s="199">
        <f>'Euro area'!C51</f>
        <v>-0.4</v>
      </c>
      <c r="H17" s="195">
        <f>'Euro area'!D51</f>
        <v>3.8</v>
      </c>
      <c r="I17" s="95">
        <f>'Euro area'!B82</f>
        <v>3.5052415214493298</v>
      </c>
      <c r="J17" s="92">
        <f>'Euro area'!C82</f>
        <v>3.1</v>
      </c>
      <c r="K17" s="93">
        <f>'Euro area'!D82</f>
        <v>3.9157245643479901</v>
      </c>
      <c r="L17" s="172"/>
      <c r="M17" s="119">
        <v>9.646086110533636</v>
      </c>
      <c r="N17" s="95">
        <f>Belgium!B15</f>
        <v>2.9543375918293622</v>
      </c>
      <c r="O17" s="92">
        <f>Belgium!C15</f>
        <v>1.0173503673174489</v>
      </c>
      <c r="P17" s="93">
        <f>Belgium!D15</f>
        <v>3.8</v>
      </c>
      <c r="Q17" s="95">
        <f>Belgium!$B51</f>
        <v>0.69030384307039139</v>
      </c>
      <c r="R17" s="199">
        <f>Belgium!$C51</f>
        <v>-1</v>
      </c>
      <c r="S17" s="195">
        <f>Belgium!$D51</f>
        <v>1.6612153722815659</v>
      </c>
      <c r="T17" s="95">
        <f>Belgium!$B82</f>
        <v>2.094486012911239</v>
      </c>
      <c r="U17" s="199">
        <f>Belgium!$C82</f>
        <v>1.7</v>
      </c>
      <c r="V17" s="195">
        <f>Belgium!$D82</f>
        <v>2.4889720258224779</v>
      </c>
    </row>
    <row r="18" spans="1:22" x14ac:dyDescent="0.25">
      <c r="A18" s="4" t="s">
        <v>13</v>
      </c>
      <c r="B18" s="165">
        <v>8.1999999999999993</v>
      </c>
      <c r="C18" s="95">
        <f>'Euro area'!B16</f>
        <v>6.6024447952572372</v>
      </c>
      <c r="D18" s="92">
        <f>'Euro area'!C16</f>
        <v>5.3</v>
      </c>
      <c r="E18" s="93">
        <f>'Euro area'!D16</f>
        <v>7.2</v>
      </c>
      <c r="F18" s="95">
        <f>'Euro area'!B52</f>
        <v>2.8465468632867967</v>
      </c>
      <c r="G18" s="199">
        <f>'Euro area'!C52</f>
        <v>0</v>
      </c>
      <c r="H18" s="195">
        <f>'Euro area'!D52</f>
        <v>4.8</v>
      </c>
      <c r="I18" s="95">
        <f>'Euro area'!B83</f>
        <v>3.4609000594091732</v>
      </c>
      <c r="J18" s="92">
        <f>'Euro area'!C83</f>
        <v>3.28270017822752</v>
      </c>
      <c r="K18" s="93">
        <f>'Euro area'!D83</f>
        <v>3.7</v>
      </c>
      <c r="L18" s="172"/>
      <c r="M18" s="119">
        <v>9.0606853788718809</v>
      </c>
      <c r="N18" s="95">
        <f>Belgium!B16</f>
        <v>3.1318563928173475</v>
      </c>
      <c r="O18" s="92">
        <f>Belgium!C16</f>
        <v>1.3274255712693916</v>
      </c>
      <c r="P18" s="93">
        <f>Belgium!D16</f>
        <v>4</v>
      </c>
      <c r="Q18" s="95">
        <f>Belgium!$B52</f>
        <v>1.1438739448354156</v>
      </c>
      <c r="R18" s="199">
        <f>Belgium!$C52</f>
        <v>-0.1</v>
      </c>
      <c r="S18" s="195">
        <f>Belgium!$D52</f>
        <v>2</v>
      </c>
      <c r="T18" s="95">
        <f>Belgium!$B83</f>
        <v>2.3985939552355275</v>
      </c>
      <c r="U18" s="199">
        <f>Belgium!$C83</f>
        <v>2</v>
      </c>
      <c r="V18" s="195">
        <f>Belgium!$D83</f>
        <v>2.7971879104710551</v>
      </c>
    </row>
    <row r="19" spans="1:22" x14ac:dyDescent="0.25">
      <c r="A19" s="4" t="s">
        <v>14</v>
      </c>
      <c r="B19" s="165">
        <v>1.3</v>
      </c>
      <c r="C19" s="95">
        <f>'Euro area'!B17</f>
        <v>-5.0844665733350607E-2</v>
      </c>
      <c r="D19" s="92">
        <f>'Euro area'!C17</f>
        <v>-0.2</v>
      </c>
      <c r="E19" s="93">
        <f>'Euro area'!D17</f>
        <v>4.4087339866545797E-2</v>
      </c>
      <c r="F19" s="95">
        <f>'Euro area'!B53</f>
        <v>5.2405447769007085E-3</v>
      </c>
      <c r="G19" s="199">
        <f>'Euro area'!C53</f>
        <v>-0.4</v>
      </c>
      <c r="H19" s="195">
        <f>'Euro area'!D53</f>
        <v>0.43668381343830498</v>
      </c>
      <c r="I19" s="95">
        <f>'Euro area'!B84</f>
        <v>0.16516523620206799</v>
      </c>
      <c r="J19" s="92">
        <f>'Euro area'!C84</f>
        <v>0</v>
      </c>
      <c r="K19" s="93">
        <f>'Euro area'!D84</f>
        <v>0.39549570860620398</v>
      </c>
      <c r="L19" s="172"/>
      <c r="M19" s="119">
        <v>0.59601706158843937</v>
      </c>
      <c r="N19" s="95">
        <f>Belgium!B17</f>
        <v>-0.11172940806355666</v>
      </c>
      <c r="O19" s="92">
        <f>Belgium!C17</f>
        <v>-0.24691763225422667</v>
      </c>
      <c r="P19" s="93">
        <f>Belgium!D17</f>
        <v>0</v>
      </c>
      <c r="Q19" s="95">
        <f>Belgium!$B53</f>
        <v>-0.40556675600375325</v>
      </c>
      <c r="R19" s="199">
        <f>Belgium!$C53</f>
        <v>-0.8</v>
      </c>
      <c r="S19" s="195">
        <f>Belgium!$D53</f>
        <v>-0.12226702401501301</v>
      </c>
      <c r="T19" s="95">
        <f>Belgium!$B84</f>
        <v>-0.30664558407242137</v>
      </c>
      <c r="U19" s="199">
        <f>Belgium!$C84</f>
        <v>-0.31329116814484281</v>
      </c>
      <c r="V19" s="195">
        <f>Belgium!$D84</f>
        <v>-0.3</v>
      </c>
    </row>
    <row r="20" spans="1:22" x14ac:dyDescent="0.25">
      <c r="A20" s="4"/>
      <c r="B20" s="165" t="s">
        <v>63</v>
      </c>
      <c r="C20" s="15"/>
      <c r="D20" s="7"/>
      <c r="E20" s="8"/>
      <c r="F20" s="95"/>
      <c r="G20" s="199"/>
      <c r="H20" s="195"/>
      <c r="I20" s="95"/>
      <c r="J20" s="92"/>
      <c r="K20" s="93"/>
      <c r="L20" s="172"/>
      <c r="M20" s="119" t="s">
        <v>63</v>
      </c>
      <c r="N20" s="95"/>
      <c r="O20" s="92"/>
      <c r="P20" s="93"/>
      <c r="Q20" s="95"/>
      <c r="R20" s="199"/>
      <c r="S20" s="195"/>
      <c r="T20" s="95"/>
      <c r="U20" s="199"/>
      <c r="V20" s="195"/>
    </row>
    <row r="21" spans="1:22" x14ac:dyDescent="0.25">
      <c r="A21" s="9" t="s">
        <v>15</v>
      </c>
      <c r="B21" s="165" t="s">
        <v>63</v>
      </c>
      <c r="C21" s="15"/>
      <c r="D21" s="7"/>
      <c r="E21" s="8"/>
      <c r="F21" s="95"/>
      <c r="G21" s="199"/>
      <c r="H21" s="195"/>
      <c r="I21" s="95"/>
      <c r="J21" s="92"/>
      <c r="K21" s="93"/>
      <c r="L21" s="172"/>
      <c r="M21" s="119" t="s">
        <v>63</v>
      </c>
      <c r="N21" s="95"/>
      <c r="O21" s="92"/>
      <c r="P21" s="93"/>
      <c r="Q21" s="95"/>
      <c r="R21" s="199"/>
      <c r="S21" s="195"/>
      <c r="T21" s="95"/>
      <c r="U21" s="199"/>
      <c r="V21" s="195"/>
    </row>
    <row r="22" spans="1:22" x14ac:dyDescent="0.25">
      <c r="A22" s="4" t="s">
        <v>16</v>
      </c>
      <c r="B22" s="165">
        <v>1.3</v>
      </c>
      <c r="C22" s="95">
        <f>'Euro area'!B20</f>
        <v>1.9445565760390848</v>
      </c>
      <c r="D22" s="92">
        <f>'Euro area'!C20</f>
        <v>1.9</v>
      </c>
      <c r="E22" s="93">
        <f>'Euro area'!D20</f>
        <v>2</v>
      </c>
      <c r="F22" s="95">
        <f>'Euro area'!B56</f>
        <v>0.17012157401243</v>
      </c>
      <c r="G22" s="199">
        <f>'Euro area'!C56</f>
        <v>-0.2</v>
      </c>
      <c r="H22" s="195">
        <f>'Euro area'!D56</f>
        <v>0.4</v>
      </c>
      <c r="I22" s="95">
        <f>'Euro area'!B87</f>
        <v>0.35673157091829499</v>
      </c>
      <c r="J22" s="92">
        <f>'Euro area'!C87</f>
        <v>0.21346314183658999</v>
      </c>
      <c r="K22" s="93">
        <f>'Euro area'!D87</f>
        <v>0.5</v>
      </c>
      <c r="L22" s="172"/>
      <c r="M22" s="119">
        <v>1.7581277230514836</v>
      </c>
      <c r="N22" s="95">
        <f>Belgium!B20</f>
        <v>1.8130004177526515</v>
      </c>
      <c r="O22" s="92">
        <f>Belgium!C20</f>
        <v>1.6390012532579545</v>
      </c>
      <c r="P22" s="93">
        <f>Belgium!D20</f>
        <v>1.9</v>
      </c>
      <c r="Q22" s="95">
        <f>Belgium!$B56</f>
        <v>0.31830824788769957</v>
      </c>
      <c r="R22" s="199">
        <f>Belgium!$C56</f>
        <v>0.1</v>
      </c>
      <c r="S22" s="195">
        <f>Belgium!$D56</f>
        <v>0.5</v>
      </c>
      <c r="T22" s="95">
        <f>Belgium!$B87</f>
        <v>0.46951283349075928</v>
      </c>
      <c r="U22" s="199">
        <f>Belgium!$C87</f>
        <v>0.4</v>
      </c>
      <c r="V22" s="195">
        <f>Belgium!$D87</f>
        <v>0.53902566698151855</v>
      </c>
    </row>
    <row r="23" spans="1:22" x14ac:dyDescent="0.25">
      <c r="A23" s="4" t="s">
        <v>17</v>
      </c>
      <c r="B23" s="165">
        <v>7.7</v>
      </c>
      <c r="C23" s="95">
        <f>'Euro area'!B21</f>
        <v>6.7876766830714006</v>
      </c>
      <c r="D23" s="92">
        <f>'Euro area'!C21</f>
        <v>6.7</v>
      </c>
      <c r="E23" s="93">
        <f>'Euro area'!D21</f>
        <v>6.9</v>
      </c>
      <c r="F23" s="95">
        <f>'Euro area'!B57</f>
        <v>7.0685876605250488</v>
      </c>
      <c r="G23" s="199">
        <f>'Euro area'!C57</f>
        <v>6.9</v>
      </c>
      <c r="H23" s="195">
        <f>'Euro area'!D57</f>
        <v>7.2</v>
      </c>
      <c r="I23" s="95">
        <f>'Euro area'!B88</f>
        <v>7.0012030638565035</v>
      </c>
      <c r="J23" s="92">
        <f>'Euro area'!C88</f>
        <v>6.8</v>
      </c>
      <c r="K23" s="93">
        <f>'Euro area'!D88</f>
        <v>7.2</v>
      </c>
      <c r="L23" s="172"/>
      <c r="M23" s="119">
        <v>6.3</v>
      </c>
      <c r="N23" s="95">
        <f>Belgium!B21</f>
        <v>5.700663162652452</v>
      </c>
      <c r="O23" s="92">
        <f>Belgium!C21</f>
        <v>5.5</v>
      </c>
      <c r="P23" s="93">
        <f>Belgium!D21</f>
        <v>6</v>
      </c>
      <c r="Q23" s="95">
        <f>Belgium!$B57</f>
        <v>6.0471622069840869</v>
      </c>
      <c r="R23" s="199">
        <f>Belgium!$C57</f>
        <v>5.7886488279363473</v>
      </c>
      <c r="S23" s="195">
        <f>Belgium!$D57</f>
        <v>6.2</v>
      </c>
      <c r="T23" s="95">
        <f>Belgium!$B88</f>
        <v>5.629359600944813</v>
      </c>
      <c r="U23" s="199">
        <f>Belgium!$C88</f>
        <v>5.6</v>
      </c>
      <c r="V23" s="195">
        <f>Belgium!$D88</f>
        <v>5.6587192018896273</v>
      </c>
    </row>
    <row r="24" spans="1:22" x14ac:dyDescent="0.25">
      <c r="A24" s="4"/>
      <c r="B24" s="165" t="s">
        <v>63</v>
      </c>
      <c r="C24" s="95"/>
      <c r="D24" s="92"/>
      <c r="E24" s="93"/>
      <c r="F24" s="95"/>
      <c r="G24" s="199"/>
      <c r="H24" s="195"/>
      <c r="I24" s="95"/>
      <c r="J24" s="92"/>
      <c r="K24" s="93"/>
      <c r="L24" s="172"/>
      <c r="M24" s="119" t="s">
        <v>63</v>
      </c>
      <c r="N24" s="95"/>
      <c r="O24" s="92"/>
      <c r="P24" s="93"/>
      <c r="Q24" s="95"/>
      <c r="R24" s="199"/>
      <c r="S24" s="195"/>
      <c r="T24" s="95"/>
      <c r="U24" s="199"/>
      <c r="V24" s="195"/>
    </row>
    <row r="25" spans="1:22" x14ac:dyDescent="0.25">
      <c r="A25" s="9" t="s">
        <v>18</v>
      </c>
      <c r="B25" s="165" t="s">
        <v>63</v>
      </c>
      <c r="C25" s="95"/>
      <c r="D25" s="92"/>
      <c r="E25" s="93"/>
      <c r="F25" s="95"/>
      <c r="G25" s="199"/>
      <c r="H25" s="195"/>
      <c r="I25" s="95"/>
      <c r="J25" s="92"/>
      <c r="K25" s="93"/>
      <c r="L25" s="172"/>
      <c r="M25" s="119" t="s">
        <v>63</v>
      </c>
      <c r="N25" s="95"/>
      <c r="O25" s="92"/>
      <c r="P25" s="93"/>
      <c r="Q25" s="95"/>
      <c r="R25" s="199"/>
      <c r="S25" s="195"/>
      <c r="T25" s="95"/>
      <c r="U25" s="199"/>
      <c r="V25" s="195"/>
    </row>
    <row r="26" spans="1:22" x14ac:dyDescent="0.25">
      <c r="A26" s="4" t="s">
        <v>19</v>
      </c>
      <c r="B26" s="165">
        <v>2.6</v>
      </c>
      <c r="C26" s="95">
        <f>'Euro area'!B24</f>
        <v>8.2483624891342711</v>
      </c>
      <c r="D26" s="92">
        <f>'Euro area'!C24</f>
        <v>8.1</v>
      </c>
      <c r="E26" s="93">
        <f>'Euro area'!D24</f>
        <v>8.5</v>
      </c>
      <c r="F26" s="95">
        <f>'Euro area'!B60</f>
        <v>5.7092565465369116</v>
      </c>
      <c r="G26" s="199">
        <f>'Euro area'!C60</f>
        <v>4.4000000000000004</v>
      </c>
      <c r="H26" s="195">
        <f>'Euro area'!D60</f>
        <v>6.7</v>
      </c>
      <c r="I26" s="95">
        <f>'Euro area'!B91</f>
        <v>1.9779356154041619</v>
      </c>
      <c r="J26" s="92">
        <f>'Euro area'!C91</f>
        <v>1.7</v>
      </c>
      <c r="K26" s="93">
        <f>'Euro area'!D91</f>
        <v>2.2896780770208101</v>
      </c>
      <c r="L26" s="172"/>
      <c r="M26" s="119">
        <v>3.2224035973882126</v>
      </c>
      <c r="N26" s="95">
        <f>Belgium!B24</f>
        <v>9.2339343783616084</v>
      </c>
      <c r="O26" s="92">
        <f>Belgium!C24</f>
        <v>8.214522090576736</v>
      </c>
      <c r="P26" s="93">
        <f>Belgium!D24</f>
        <v>9.8000000000000007</v>
      </c>
      <c r="Q26" s="95">
        <f>Belgium!$B60</f>
        <v>4.9349077066587785</v>
      </c>
      <c r="R26" s="199">
        <f>Belgium!$C60</f>
        <v>2.6407024139853519</v>
      </c>
      <c r="S26" s="195">
        <f>Belgium!$D60</f>
        <v>6.8</v>
      </c>
      <c r="T26" s="95">
        <f>Belgium!$B91</f>
        <v>1.8836852191055562</v>
      </c>
      <c r="U26" s="199">
        <f>Belgium!$C91</f>
        <v>1.3347408764222246</v>
      </c>
      <c r="V26" s="195">
        <f>Belgium!$D91</f>
        <v>2.2999999999999998</v>
      </c>
    </row>
    <row r="27" spans="1:22" x14ac:dyDescent="0.25">
      <c r="A27" s="4" t="s">
        <v>20</v>
      </c>
      <c r="B27" s="165">
        <v>2.1</v>
      </c>
      <c r="C27" s="95">
        <f>'Euro area'!B25</f>
        <v>4.1944501190836574</v>
      </c>
      <c r="D27" s="92">
        <f>'Euro area'!C25</f>
        <v>4</v>
      </c>
      <c r="E27" s="93">
        <f>'Euro area'!D25</f>
        <v>4.4000000000000004</v>
      </c>
      <c r="F27" s="95">
        <f>'Euro area'!B61</f>
        <v>3.8040169897928529</v>
      </c>
      <c r="G27" s="199">
        <f>'Euro area'!C61</f>
        <v>3.1</v>
      </c>
      <c r="H27" s="195">
        <f>'Euro area'!D61</f>
        <v>4.5</v>
      </c>
      <c r="I27" s="95">
        <f>'Euro area'!B92</f>
        <v>2.5665939907111102</v>
      </c>
      <c r="J27" s="92">
        <f>'Euro area'!C92</f>
        <v>2.4331879814222201</v>
      </c>
      <c r="K27" s="93">
        <f>'Euro area'!D92</f>
        <v>2.7</v>
      </c>
      <c r="L27" s="172"/>
      <c r="M27" s="119">
        <v>4.3</v>
      </c>
      <c r="N27" s="95">
        <f>Belgium!B25</f>
        <v>7.6024185740448287</v>
      </c>
      <c r="O27" s="92">
        <f>Belgium!C25</f>
        <v>6.1072557221344859</v>
      </c>
      <c r="P27" s="93">
        <f>Belgium!D25</f>
        <v>8.5</v>
      </c>
      <c r="Q27" s="95">
        <f>Belgium!$B61</f>
        <v>3.8467006513272026</v>
      </c>
      <c r="R27" s="199">
        <f>Belgium!$C61</f>
        <v>1.0401019539816092</v>
      </c>
      <c r="S27" s="195">
        <f>Belgium!$D61</f>
        <v>6.4</v>
      </c>
      <c r="T27" s="95">
        <f>Belgium!$B92</f>
        <v>1.2672710901036712</v>
      </c>
      <c r="U27" s="199">
        <f>Belgium!$C92</f>
        <v>0.53454218020734245</v>
      </c>
      <c r="V27" s="195">
        <f>Belgium!$D92</f>
        <v>2</v>
      </c>
    </row>
    <row r="28" spans="1:22" x14ac:dyDescent="0.25">
      <c r="A28" s="4"/>
      <c r="B28" s="165" t="s">
        <v>63</v>
      </c>
      <c r="C28" s="95"/>
      <c r="D28" s="92"/>
      <c r="E28" s="93"/>
      <c r="F28" s="95"/>
      <c r="G28" s="199"/>
      <c r="H28" s="195"/>
      <c r="I28" s="95"/>
      <c r="J28" s="92"/>
      <c r="K28" s="93"/>
      <c r="L28" s="172"/>
      <c r="M28" s="119" t="s">
        <v>63</v>
      </c>
      <c r="N28" s="95"/>
      <c r="O28" s="92"/>
      <c r="P28" s="93"/>
      <c r="Q28" s="95"/>
      <c r="R28" s="199"/>
      <c r="S28" s="195"/>
      <c r="T28" s="95"/>
      <c r="U28" s="199"/>
      <c r="V28" s="195"/>
    </row>
    <row r="29" spans="1:22" x14ac:dyDescent="0.25">
      <c r="A29" s="9" t="s">
        <v>21</v>
      </c>
      <c r="B29" s="165">
        <v>2.4</v>
      </c>
      <c r="C29" s="95">
        <f>'Euro area'!B27</f>
        <v>1.5347646084262789E-2</v>
      </c>
      <c r="D29" s="92">
        <f>'Euro area'!C27</f>
        <v>-0.32326176957868602</v>
      </c>
      <c r="E29" s="93">
        <f>'Euro area'!D27</f>
        <v>0.5</v>
      </c>
      <c r="F29" s="95">
        <f>'Euro area'!B63</f>
        <v>0.18523152348975119</v>
      </c>
      <c r="G29" s="199">
        <f>'Euro area'!C63</f>
        <v>-0.473842382551244</v>
      </c>
      <c r="H29" s="195">
        <f>'Euro area'!D63</f>
        <v>1.4</v>
      </c>
      <c r="I29" s="95">
        <f>'Euro area'!B94</f>
        <v>0.6023106036881205</v>
      </c>
      <c r="J29" s="92">
        <f>'Euro area'!C94</f>
        <v>0.104621207376241</v>
      </c>
      <c r="K29" s="93">
        <f>'Euro area'!D94</f>
        <v>1.1000000000000001</v>
      </c>
      <c r="L29" s="172"/>
      <c r="M29" s="119">
        <v>-0.4057616981166966</v>
      </c>
      <c r="N29" s="95">
        <f>Belgium!B27</f>
        <v>-1.4916752026854985</v>
      </c>
      <c r="O29" s="92">
        <f>Belgium!C27</f>
        <v>-2.1833504053709971</v>
      </c>
      <c r="P29" s="93">
        <f>Belgium!D27</f>
        <v>-0.8</v>
      </c>
      <c r="Q29" s="95">
        <f>Belgium!$B63</f>
        <v>-1.2852730493083424</v>
      </c>
      <c r="R29" s="199">
        <f>Belgium!$C63</f>
        <v>-2.1705460986166849</v>
      </c>
      <c r="S29" s="195">
        <f>Belgium!$D63</f>
        <v>-0.4</v>
      </c>
      <c r="T29" s="95">
        <f>Belgium!$B94</f>
        <v>-2.0330345630726532</v>
      </c>
      <c r="U29" s="199">
        <f>Belgium!$C94</f>
        <v>-2.0330345630726532</v>
      </c>
      <c r="V29" s="195">
        <f>Belgium!$D94</f>
        <v>-2.0330345630726532</v>
      </c>
    </row>
    <row r="30" spans="1:22" x14ac:dyDescent="0.25">
      <c r="A30" s="4"/>
      <c r="B30" s="165" t="s">
        <v>63</v>
      </c>
      <c r="C30" s="95"/>
      <c r="D30" s="92"/>
      <c r="E30" s="93"/>
      <c r="F30" s="95"/>
      <c r="G30" s="199"/>
      <c r="H30" s="195"/>
      <c r="I30" s="95"/>
      <c r="J30" s="92"/>
      <c r="K30" s="93"/>
      <c r="L30" s="172"/>
      <c r="M30" s="119" t="s">
        <v>63</v>
      </c>
      <c r="N30" s="95"/>
      <c r="O30" s="92"/>
      <c r="P30" s="93"/>
      <c r="Q30" s="95"/>
      <c r="R30" s="199"/>
      <c r="S30" s="195"/>
      <c r="T30" s="95"/>
      <c r="U30" s="199"/>
      <c r="V30" s="195"/>
    </row>
    <row r="31" spans="1:22" x14ac:dyDescent="0.25">
      <c r="A31" s="9" t="s">
        <v>22</v>
      </c>
      <c r="B31" s="165" t="s">
        <v>63</v>
      </c>
      <c r="C31" s="95"/>
      <c r="D31" s="92"/>
      <c r="E31" s="93"/>
      <c r="F31" s="95"/>
      <c r="G31" s="199"/>
      <c r="H31" s="195"/>
      <c r="I31" s="95"/>
      <c r="J31" s="92"/>
      <c r="K31" s="93"/>
      <c r="L31" s="172"/>
      <c r="M31" s="119" t="s">
        <v>63</v>
      </c>
      <c r="N31" s="95"/>
      <c r="O31" s="92"/>
      <c r="P31" s="93"/>
      <c r="Q31" s="95"/>
      <c r="R31" s="199"/>
      <c r="S31" s="195"/>
      <c r="T31" s="95"/>
      <c r="U31" s="199"/>
      <c r="V31" s="195"/>
    </row>
    <row r="32" spans="1:22" x14ac:dyDescent="0.25">
      <c r="A32" s="10" t="s">
        <v>23</v>
      </c>
      <c r="B32" s="165">
        <v>-5.0999999999999996</v>
      </c>
      <c r="C32" s="95">
        <f>'Euro area'!B30</f>
        <v>-4.1275338709625133</v>
      </c>
      <c r="D32" s="92">
        <f>'Euro area'!C30</f>
        <v>-5.0999999999999996</v>
      </c>
      <c r="E32" s="93">
        <f>'Euro area'!D30</f>
        <v>-2.1343096493226259</v>
      </c>
      <c r="F32" s="95">
        <f>'Euro area'!B66</f>
        <v>-3.6052797716622291</v>
      </c>
      <c r="G32" s="199">
        <f>'Euro area'!C66</f>
        <v>-6.2</v>
      </c>
      <c r="H32" s="195">
        <f>'Euro area'!D66</f>
        <v>-1.2475179449600604</v>
      </c>
      <c r="I32" s="95">
        <f>'Euro area'!B97</f>
        <v>-3.427026595538758</v>
      </c>
      <c r="J32" s="92">
        <f>'Euro area'!C97</f>
        <v>-5.6</v>
      </c>
      <c r="K32" s="93">
        <f>'Euro area'!D97</f>
        <v>-1.2081063821550344</v>
      </c>
      <c r="L32" s="172"/>
      <c r="M32" s="119">
        <v>-5.5138440589707098</v>
      </c>
      <c r="N32" s="95">
        <f>Belgium!B30</f>
        <v>-4.70079018770583</v>
      </c>
      <c r="O32" s="92">
        <f>Belgium!C30</f>
        <v>-5</v>
      </c>
      <c r="P32" s="93">
        <f>Belgium!D30</f>
        <v>-4.2</v>
      </c>
      <c r="Q32" s="95">
        <f>Belgium!$B66</f>
        <v>-4.8522640965334283</v>
      </c>
      <c r="R32" s="199">
        <f>Belgium!$C66</f>
        <v>-6</v>
      </c>
      <c r="S32" s="195">
        <f>Belgium!$D66</f>
        <v>-4</v>
      </c>
      <c r="T32" s="95">
        <f>Belgium!$B97</f>
        <v>-5.2108241321828572</v>
      </c>
      <c r="U32" s="199">
        <f>Belgium!$C97</f>
        <v>-5.4</v>
      </c>
      <c r="V32" s="195">
        <f>Belgium!$D97</f>
        <v>-5.0216482643657141</v>
      </c>
    </row>
    <row r="33" spans="1:22" x14ac:dyDescent="0.25">
      <c r="A33" s="10" t="s">
        <v>24</v>
      </c>
      <c r="B33" s="165">
        <v>-3.6</v>
      </c>
      <c r="C33" s="95">
        <f>'Euro area'!B31</f>
        <v>-3.3025479275621583</v>
      </c>
      <c r="D33" s="92">
        <f>'Euro area'!C31</f>
        <v>-3.5</v>
      </c>
      <c r="E33" s="93">
        <f>'Euro area'!D31</f>
        <v>-3.1050958551243162</v>
      </c>
      <c r="F33" s="95">
        <f>'Euro area'!B67</f>
        <v>-2.7077816913985453</v>
      </c>
      <c r="G33" s="199">
        <f>'Euro area'!C67</f>
        <v>-3</v>
      </c>
      <c r="H33" s="195">
        <f>'Euro area'!D67</f>
        <v>-2.4155633827970902</v>
      </c>
      <c r="I33" s="95">
        <f>'Euro area'!B98</f>
        <v>-2.5294548801706154</v>
      </c>
      <c r="J33" s="92">
        <f>'Euro area'!C98</f>
        <v>-2.5294548801706154</v>
      </c>
      <c r="K33" s="93">
        <f>'Euro area'!D98</f>
        <v>-2.5294548801706154</v>
      </c>
      <c r="L33" s="172"/>
      <c r="M33" s="119">
        <v>-3.8550910257221287</v>
      </c>
      <c r="N33" s="95">
        <f>Belgium!B31</f>
        <v>-3.371172330713943</v>
      </c>
      <c r="O33" s="92">
        <f>Belgium!C31</f>
        <v>-3.8</v>
      </c>
      <c r="P33" s="93">
        <f>Belgium!D31</f>
        <v>-3.0135169921418301</v>
      </c>
      <c r="Q33" s="95">
        <f>Belgium!$B67</f>
        <v>-3.7557764200774169</v>
      </c>
      <c r="R33" s="199">
        <f>Belgium!$C67</f>
        <v>-4.5999999999999996</v>
      </c>
      <c r="S33" s="195">
        <f>Belgium!$D67</f>
        <v>-2.8673292602322515</v>
      </c>
      <c r="T33" s="95">
        <f>Belgium!$B98</f>
        <v>-3.603430819569879</v>
      </c>
      <c r="U33" s="199">
        <f>Belgium!$C98</f>
        <v>-3.9</v>
      </c>
      <c r="V33" s="195">
        <f>Belgium!$D98</f>
        <v>-3.3068616391397581</v>
      </c>
    </row>
    <row r="34" spans="1:22" x14ac:dyDescent="0.25">
      <c r="A34" s="11" t="s">
        <v>25</v>
      </c>
      <c r="B34" s="120">
        <v>95.6</v>
      </c>
      <c r="C34" s="96">
        <f>'Euro area'!B32</f>
        <v>95.505111127929624</v>
      </c>
      <c r="D34" s="97">
        <f>'Euro area'!C32</f>
        <v>92.330666767577739</v>
      </c>
      <c r="E34" s="94">
        <f>'Euro area'!D32</f>
        <v>99.9</v>
      </c>
      <c r="F34" s="98">
        <f>'Euro area'!B68</f>
        <v>95.428820807544525</v>
      </c>
      <c r="G34" s="193">
        <f>'Euro area'!C68</f>
        <v>90.672924845267204</v>
      </c>
      <c r="H34" s="194">
        <f>'Euro area'!D68</f>
        <v>98.4</v>
      </c>
      <c r="I34" s="98">
        <f>'Euro area'!B99</f>
        <v>95.173944366498745</v>
      </c>
      <c r="J34" s="99">
        <f>'Euro area'!C99</f>
        <v>89.895777465994996</v>
      </c>
      <c r="K34" s="94">
        <f>'Euro area'!D99</f>
        <v>99.2</v>
      </c>
      <c r="L34" s="173"/>
      <c r="M34" s="120">
        <v>108.18392619055362</v>
      </c>
      <c r="N34" s="98">
        <f>Belgium!B32</f>
        <v>103.84117822182924</v>
      </c>
      <c r="O34" s="99">
        <f>Belgium!C32</f>
        <v>102.6</v>
      </c>
      <c r="P34" s="94">
        <f>Belgium!D32</f>
        <v>105.32353466548774</v>
      </c>
      <c r="Q34" s="98">
        <f>Belgium!$B68</f>
        <v>105.53155815751425</v>
      </c>
      <c r="R34" s="193">
        <f>Belgium!$C68</f>
        <v>104.3</v>
      </c>
      <c r="S34" s="194">
        <f>Belgium!$D68</f>
        <v>107.89467447254277</v>
      </c>
      <c r="T34" s="98">
        <f>Belgium!$B99</f>
        <v>108.67363897809265</v>
      </c>
      <c r="U34" s="97">
        <f>Belgium!$C99</f>
        <v>106.4</v>
      </c>
      <c r="V34" s="194">
        <f>Belgium!$D99</f>
        <v>110.9472779561853</v>
      </c>
    </row>
    <row r="35" spans="1:22" x14ac:dyDescent="0.25">
      <c r="B35" s="100"/>
    </row>
    <row r="36" spans="1:22" x14ac:dyDescent="0.25">
      <c r="A36" s="261" t="s">
        <v>50</v>
      </c>
      <c r="B36" s="261"/>
      <c r="C36" s="261"/>
      <c r="D36" s="261"/>
      <c r="E36" s="261"/>
      <c r="F36" s="261"/>
      <c r="G36" s="261"/>
      <c r="H36" s="261"/>
      <c r="I36" s="261"/>
      <c r="J36" s="261"/>
      <c r="K36" s="261"/>
      <c r="L36" s="261"/>
      <c r="M36" s="261"/>
      <c r="N36" s="261"/>
      <c r="O36" s="261"/>
      <c r="P36" s="261"/>
      <c r="Q36" s="261"/>
      <c r="R36" s="261"/>
      <c r="S36" s="261"/>
      <c r="T36" s="261"/>
      <c r="U36" s="261"/>
      <c r="V36" s="261"/>
    </row>
    <row r="37" spans="1:22" x14ac:dyDescent="0.25">
      <c r="A37" s="262" t="s">
        <v>51</v>
      </c>
      <c r="B37" s="261"/>
      <c r="C37" s="261"/>
      <c r="D37" s="261"/>
      <c r="E37" s="261"/>
      <c r="F37" s="261"/>
      <c r="G37" s="261"/>
      <c r="H37" s="261"/>
      <c r="I37" s="261"/>
      <c r="J37" s="261"/>
      <c r="K37" s="261"/>
      <c r="L37" s="261"/>
      <c r="M37" s="261"/>
      <c r="N37" s="261"/>
      <c r="O37" s="261"/>
      <c r="P37" s="261"/>
      <c r="Q37" s="261"/>
      <c r="R37" s="261"/>
      <c r="S37" s="261"/>
      <c r="T37" s="261"/>
      <c r="U37" s="261"/>
      <c r="V37" s="261"/>
    </row>
    <row r="38" spans="1:22" x14ac:dyDescent="0.25">
      <c r="C38" s="100"/>
      <c r="N38" s="100"/>
    </row>
  </sheetData>
  <mergeCells count="8">
    <mergeCell ref="B4:I4"/>
    <mergeCell ref="M4:T4"/>
    <mergeCell ref="C5:E5"/>
    <mergeCell ref="I5:K5"/>
    <mergeCell ref="N5:P5"/>
    <mergeCell ref="T5:V5"/>
    <mergeCell ref="F5:H5"/>
    <mergeCell ref="Q5:S5"/>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103"/>
  <sheetViews>
    <sheetView zoomScaleNormal="100" workbookViewId="0">
      <pane xSplit="1" ySplit="2" topLeftCell="B3" activePane="bottomRight" state="frozen"/>
      <selection activeCell="L43" sqref="L43:L68"/>
      <selection pane="topRight" activeCell="L43" sqref="L43:L68"/>
      <selection pane="bottomLeft" activeCell="L43" sqref="L43:L68"/>
      <selection pane="bottomRight" activeCell="D53" sqref="D53"/>
    </sheetView>
  </sheetViews>
  <sheetFormatPr defaultRowHeight="15" x14ac:dyDescent="0.25"/>
  <cols>
    <col min="1" max="1" width="47.85546875" customWidth="1"/>
    <col min="2" max="4" width="9.7109375" customWidth="1"/>
    <col min="5" max="5" width="2.85546875" customWidth="1"/>
    <col min="6" max="7" width="10.7109375" customWidth="1"/>
    <col min="8" max="8" width="10.7109375" style="176" customWidth="1"/>
    <col min="9" max="12" width="10.7109375" customWidth="1"/>
    <col min="13" max="13" width="2.140625" customWidth="1"/>
  </cols>
  <sheetData>
    <row r="1" spans="1:13" x14ac:dyDescent="0.25">
      <c r="A1" s="25" t="s">
        <v>30</v>
      </c>
      <c r="B1" s="1"/>
      <c r="C1" s="1"/>
      <c r="D1" s="1"/>
      <c r="E1" s="1"/>
    </row>
    <row r="2" spans="1:13" s="1" customFormat="1" x14ac:dyDescent="0.25">
      <c r="B2" s="155" t="s">
        <v>26</v>
      </c>
      <c r="C2" s="83" t="s">
        <v>27</v>
      </c>
      <c r="D2" s="83" t="s">
        <v>28</v>
      </c>
      <c r="E2" s="21"/>
      <c r="F2" s="83" t="s">
        <v>52</v>
      </c>
      <c r="G2" s="83" t="s">
        <v>53</v>
      </c>
      <c r="H2" s="83" t="s">
        <v>54</v>
      </c>
      <c r="I2" s="83" t="s">
        <v>55</v>
      </c>
      <c r="J2" s="83" t="s">
        <v>56</v>
      </c>
      <c r="K2" s="83" t="s">
        <v>57</v>
      </c>
      <c r="L2" s="83" t="s">
        <v>58</v>
      </c>
      <c r="M2" s="22"/>
    </row>
    <row r="3" spans="1:13" x14ac:dyDescent="0.25">
      <c r="A3" s="1"/>
      <c r="B3" s="84"/>
      <c r="C3" s="84"/>
      <c r="D3" s="84"/>
      <c r="E3" s="1"/>
      <c r="F3" s="86"/>
      <c r="G3" s="86"/>
      <c r="H3" s="86"/>
      <c r="I3" s="86"/>
      <c r="J3" s="202"/>
      <c r="K3" s="86"/>
      <c r="L3" s="86"/>
    </row>
    <row r="4" spans="1:13" x14ac:dyDescent="0.25">
      <c r="A4" s="24">
        <v>2022</v>
      </c>
      <c r="B4" s="110"/>
      <c r="C4" s="110"/>
      <c r="D4" s="110"/>
      <c r="E4" s="111"/>
      <c r="F4" s="105"/>
      <c r="G4" s="105"/>
      <c r="H4" s="138"/>
      <c r="I4" s="105"/>
      <c r="J4" s="105"/>
      <c r="K4" s="138"/>
      <c r="L4" s="105"/>
      <c r="M4" s="100"/>
    </row>
    <row r="5" spans="1:13" x14ac:dyDescent="0.25">
      <c r="A5" s="4"/>
      <c r="B5" s="88"/>
      <c r="C5" s="88"/>
      <c r="D5" s="88"/>
      <c r="E5" s="128"/>
      <c r="F5" s="119"/>
      <c r="G5" s="119"/>
      <c r="H5" s="137"/>
      <c r="I5" s="119"/>
      <c r="J5" s="119"/>
      <c r="K5" s="137"/>
      <c r="L5" s="119"/>
      <c r="M5" s="100"/>
    </row>
    <row r="6" spans="1:13" x14ac:dyDescent="0.25">
      <c r="A6" s="9" t="s">
        <v>3</v>
      </c>
      <c r="B6" s="101"/>
      <c r="C6" s="101"/>
      <c r="D6" s="101"/>
      <c r="E6" s="102"/>
      <c r="F6" s="119"/>
      <c r="G6" s="119"/>
      <c r="H6" s="137"/>
      <c r="I6" s="119"/>
      <c r="J6" s="119"/>
      <c r="K6" s="154"/>
      <c r="L6" s="119"/>
      <c r="M6" s="100"/>
    </row>
    <row r="7" spans="1:13" x14ac:dyDescent="0.25">
      <c r="A7" s="4" t="s">
        <v>4</v>
      </c>
      <c r="B7" s="88">
        <f t="shared" ref="B7:B17" si="0">AVERAGE(F7:L7)</f>
        <v>2.5887125895821397</v>
      </c>
      <c r="C7" s="88">
        <f t="shared" ref="C7:C17" si="1">MIN(F7:L7)</f>
        <v>2.4</v>
      </c>
      <c r="D7" s="88">
        <f t="shared" ref="D7:D17" si="2">MAX(F7:L7)</f>
        <v>3.1</v>
      </c>
      <c r="E7" s="128"/>
      <c r="F7" s="233">
        <v>2.5</v>
      </c>
      <c r="G7" s="209">
        <v>2.6</v>
      </c>
      <c r="H7" s="242">
        <v>3.1</v>
      </c>
      <c r="I7" s="255">
        <v>2.4</v>
      </c>
      <c r="J7" s="239">
        <v>2.4841086944129787</v>
      </c>
      <c r="K7" s="225">
        <v>2.6</v>
      </c>
      <c r="L7" s="146">
        <v>2.436879432661998</v>
      </c>
      <c r="M7" s="152"/>
    </row>
    <row r="8" spans="1:13" x14ac:dyDescent="0.25">
      <c r="A8" s="4" t="s">
        <v>5</v>
      </c>
      <c r="B8" s="192">
        <f t="shared" si="0"/>
        <v>4.0622691941927691</v>
      </c>
      <c r="C8" s="192">
        <f t="shared" si="1"/>
        <v>3.7490767767710764</v>
      </c>
      <c r="D8" s="192">
        <f t="shared" si="2"/>
        <v>4.3</v>
      </c>
      <c r="E8" s="128"/>
      <c r="F8" s="233">
        <v>4.3</v>
      </c>
      <c r="G8" s="130">
        <v>4.2</v>
      </c>
      <c r="H8" s="242"/>
      <c r="I8" s="255">
        <v>4</v>
      </c>
      <c r="J8" s="239"/>
      <c r="K8" s="224"/>
      <c r="L8" s="146">
        <v>3.7490767767710764</v>
      </c>
      <c r="M8" s="152"/>
    </row>
    <row r="9" spans="1:13" x14ac:dyDescent="0.25">
      <c r="A9" s="4" t="s">
        <v>6</v>
      </c>
      <c r="B9" s="192">
        <f t="shared" si="0"/>
        <v>1.6999918395389131</v>
      </c>
      <c r="C9" s="192">
        <f t="shared" si="1"/>
        <v>1.5</v>
      </c>
      <c r="D9" s="192">
        <f t="shared" si="2"/>
        <v>2.0999673581556522</v>
      </c>
      <c r="E9" s="128"/>
      <c r="F9" s="233">
        <v>1.5</v>
      </c>
      <c r="G9" s="130">
        <v>1.5</v>
      </c>
      <c r="H9" s="242"/>
      <c r="I9" s="255">
        <v>1.7</v>
      </c>
      <c r="J9" s="239"/>
      <c r="K9" s="224"/>
      <c r="L9" s="146">
        <v>2.0999673581556522</v>
      </c>
      <c r="M9" s="152"/>
    </row>
    <row r="10" spans="1:13" x14ac:dyDescent="0.25">
      <c r="A10" s="4" t="s">
        <v>7</v>
      </c>
      <c r="B10" s="192">
        <f t="shared" si="0"/>
        <v>-0.6362366202079075</v>
      </c>
      <c r="C10" s="192">
        <f t="shared" si="1"/>
        <v>-1.6</v>
      </c>
      <c r="D10" s="192">
        <f t="shared" si="2"/>
        <v>1.45505351916837</v>
      </c>
      <c r="E10" s="128"/>
      <c r="F10" s="130">
        <v>-1.6</v>
      </c>
      <c r="G10" s="130">
        <v>-1.1000000000000001</v>
      </c>
      <c r="H10" s="242"/>
      <c r="I10" s="255">
        <v>-1.3</v>
      </c>
      <c r="J10" s="239"/>
      <c r="K10" s="224"/>
      <c r="L10" s="146">
        <v>1.45505351916837</v>
      </c>
      <c r="M10" s="152"/>
    </row>
    <row r="11" spans="1:13" x14ac:dyDescent="0.25">
      <c r="A11" s="4" t="s">
        <v>8</v>
      </c>
      <c r="B11" s="192">
        <f t="shared" si="0"/>
        <v>-0.26416164535085618</v>
      </c>
      <c r="C11" s="192">
        <f t="shared" si="1"/>
        <v>-3.6</v>
      </c>
      <c r="D11" s="192">
        <f t="shared" si="2"/>
        <v>3.0716767092982877</v>
      </c>
      <c r="E11" s="128"/>
      <c r="F11" s="233"/>
      <c r="G11" s="209"/>
      <c r="H11" s="242"/>
      <c r="I11" s="255">
        <v>-3.6</v>
      </c>
      <c r="J11" s="235"/>
      <c r="K11" s="224"/>
      <c r="L11" s="146">
        <v>3.0716767092982877</v>
      </c>
      <c r="M11" s="152"/>
    </row>
    <row r="12" spans="1:13" x14ac:dyDescent="0.25">
      <c r="A12" s="4" t="s">
        <v>9</v>
      </c>
      <c r="B12" s="192">
        <f t="shared" si="0"/>
        <v>-0.8147258636646717</v>
      </c>
      <c r="C12" s="192">
        <f t="shared" si="1"/>
        <v>-2.1</v>
      </c>
      <c r="D12" s="192">
        <f t="shared" si="2"/>
        <v>0.47054827267065669</v>
      </c>
      <c r="E12" s="128"/>
      <c r="F12" s="86"/>
      <c r="G12" s="86"/>
      <c r="H12" s="86"/>
      <c r="I12" s="255">
        <v>-2.1</v>
      </c>
      <c r="J12" s="235"/>
      <c r="K12" s="223"/>
      <c r="L12" s="146">
        <v>0.47054827267065669</v>
      </c>
      <c r="M12" s="152"/>
    </row>
    <row r="13" spans="1:13" x14ac:dyDescent="0.25">
      <c r="A13" s="4" t="s">
        <v>10</v>
      </c>
      <c r="B13" s="192">
        <f t="shared" si="0"/>
        <v>3.1614362484208725</v>
      </c>
      <c r="C13" s="192">
        <f t="shared" si="1"/>
        <v>2.7</v>
      </c>
      <c r="D13" s="192">
        <f t="shared" si="2"/>
        <v>3.6228724968417447</v>
      </c>
      <c r="E13" s="128"/>
      <c r="F13" s="233"/>
      <c r="G13" s="209"/>
      <c r="H13" s="242"/>
      <c r="I13" s="255">
        <v>2.7</v>
      </c>
      <c r="J13" s="235"/>
      <c r="K13" s="224"/>
      <c r="L13" s="146">
        <v>3.6228724968417447</v>
      </c>
      <c r="M13" s="152"/>
    </row>
    <row r="14" spans="1:13" x14ac:dyDescent="0.25">
      <c r="A14" s="4" t="s">
        <v>11</v>
      </c>
      <c r="B14" s="192">
        <f t="shared" si="0"/>
        <v>0.32771699563958073</v>
      </c>
      <c r="C14" s="192">
        <f t="shared" si="1"/>
        <v>1.0867982558322876E-2</v>
      </c>
      <c r="D14" s="192">
        <f t="shared" si="2"/>
        <v>0.5</v>
      </c>
      <c r="E14" s="128"/>
      <c r="F14" s="233">
        <v>0.5</v>
      </c>
      <c r="G14" s="130">
        <v>0.5</v>
      </c>
      <c r="H14" s="242"/>
      <c r="I14" s="255">
        <v>0.3</v>
      </c>
      <c r="J14" s="239"/>
      <c r="K14" s="224"/>
      <c r="L14" s="146">
        <v>1.0867982558322876E-2</v>
      </c>
      <c r="M14" s="152"/>
    </row>
    <row r="15" spans="1:13" x14ac:dyDescent="0.25">
      <c r="A15" s="4" t="s">
        <v>12</v>
      </c>
      <c r="B15" s="192">
        <f t="shared" si="0"/>
        <v>2.9543375918293622</v>
      </c>
      <c r="C15" s="192">
        <f t="shared" si="1"/>
        <v>1.0173503673174489</v>
      </c>
      <c r="D15" s="192">
        <f t="shared" si="2"/>
        <v>3.8</v>
      </c>
      <c r="E15" s="128"/>
      <c r="F15" s="233">
        <v>3.5</v>
      </c>
      <c r="G15" s="130">
        <v>3.8</v>
      </c>
      <c r="H15" s="242"/>
      <c r="I15" s="255">
        <v>3.5</v>
      </c>
      <c r="J15" s="239"/>
      <c r="K15" s="224"/>
      <c r="L15" s="146">
        <v>1.0173503673174489</v>
      </c>
      <c r="M15" s="152"/>
    </row>
    <row r="16" spans="1:13" x14ac:dyDescent="0.25">
      <c r="A16" s="4" t="s">
        <v>13</v>
      </c>
      <c r="B16" s="192">
        <f t="shared" si="0"/>
        <v>3.1318563928173475</v>
      </c>
      <c r="C16" s="192">
        <f t="shared" si="1"/>
        <v>1.3274255712693916</v>
      </c>
      <c r="D16" s="192">
        <f t="shared" si="2"/>
        <v>4</v>
      </c>
      <c r="E16" s="128"/>
      <c r="F16" s="233">
        <v>3.7</v>
      </c>
      <c r="G16" s="130">
        <v>4</v>
      </c>
      <c r="H16" s="242"/>
      <c r="I16" s="255">
        <v>3.5</v>
      </c>
      <c r="J16" s="239"/>
      <c r="K16" s="224"/>
      <c r="L16" s="146">
        <v>1.3274255712693916</v>
      </c>
      <c r="M16" s="152"/>
    </row>
    <row r="17" spans="1:13" x14ac:dyDescent="0.25">
      <c r="A17" s="4" t="s">
        <v>14</v>
      </c>
      <c r="B17" s="192">
        <f t="shared" si="0"/>
        <v>-0.11172940806355666</v>
      </c>
      <c r="C17" s="192">
        <f t="shared" si="1"/>
        <v>-0.24691763225422667</v>
      </c>
      <c r="D17" s="192">
        <f t="shared" si="2"/>
        <v>0</v>
      </c>
      <c r="E17" s="128"/>
      <c r="F17" s="130">
        <v>-0.1</v>
      </c>
      <c r="G17" s="130">
        <v>-0.1</v>
      </c>
      <c r="H17" s="242"/>
      <c r="I17" s="255">
        <v>0</v>
      </c>
      <c r="J17" s="239"/>
      <c r="K17" s="224"/>
      <c r="L17" s="146">
        <v>-0.24691763225422667</v>
      </c>
      <c r="M17" s="152"/>
    </row>
    <row r="18" spans="1:13" x14ac:dyDescent="0.25">
      <c r="A18" s="4"/>
      <c r="B18" s="88"/>
      <c r="C18" s="88"/>
      <c r="D18" s="88"/>
      <c r="E18" s="128"/>
      <c r="F18" s="233"/>
      <c r="G18" s="209"/>
      <c r="H18" s="242"/>
      <c r="I18" s="253"/>
      <c r="J18" s="239"/>
      <c r="K18" s="224"/>
      <c r="L18" s="146"/>
      <c r="M18" s="152"/>
    </row>
    <row r="19" spans="1:13" x14ac:dyDescent="0.25">
      <c r="A19" s="9" t="s">
        <v>15</v>
      </c>
      <c r="B19" s="101"/>
      <c r="C19" s="101"/>
      <c r="D19" s="101"/>
      <c r="E19" s="102"/>
      <c r="F19" s="233"/>
      <c r="G19" s="209"/>
      <c r="H19" s="242"/>
      <c r="I19" s="253"/>
      <c r="J19" s="239"/>
      <c r="K19" s="224"/>
      <c r="L19" s="146"/>
      <c r="M19" s="152"/>
    </row>
    <row r="20" spans="1:13" x14ac:dyDescent="0.25">
      <c r="A20" s="4" t="s">
        <v>16</v>
      </c>
      <c r="B20" s="192">
        <f>AVERAGE(F20:L20)</f>
        <v>1.8130004177526515</v>
      </c>
      <c r="C20" s="192">
        <f>MIN(F20:L20)</f>
        <v>1.6390012532579545</v>
      </c>
      <c r="D20" s="192">
        <f>MAX(F20:L20)</f>
        <v>1.9</v>
      </c>
      <c r="E20" s="128"/>
      <c r="F20" s="130">
        <v>1.9</v>
      </c>
      <c r="G20" s="209"/>
      <c r="H20" s="242"/>
      <c r="I20" s="255">
        <v>1.9</v>
      </c>
      <c r="J20" s="239"/>
      <c r="K20" s="224"/>
      <c r="L20" s="146">
        <v>1.6390012532579545</v>
      </c>
      <c r="M20" s="152"/>
    </row>
    <row r="21" spans="1:13" x14ac:dyDescent="0.25">
      <c r="A21" s="4" t="s">
        <v>17</v>
      </c>
      <c r="B21" s="192">
        <f>AVERAGE(F21:L21)</f>
        <v>5.700663162652452</v>
      </c>
      <c r="C21" s="192">
        <f>MIN(F21:L21)</f>
        <v>5.5</v>
      </c>
      <c r="D21" s="192">
        <f>MAX(F21:L21)</f>
        <v>6</v>
      </c>
      <c r="E21" s="128"/>
      <c r="F21" s="130">
        <v>5.6</v>
      </c>
      <c r="G21" s="130">
        <v>6</v>
      </c>
      <c r="H21" s="242"/>
      <c r="I21" s="255">
        <v>5.5</v>
      </c>
      <c r="J21" s="239"/>
      <c r="K21" s="224"/>
      <c r="L21" s="146">
        <v>5.7026526506098048</v>
      </c>
      <c r="M21" s="152"/>
    </row>
    <row r="22" spans="1:13" x14ac:dyDescent="0.25">
      <c r="A22" s="4"/>
      <c r="B22" s="88"/>
      <c r="C22" s="88"/>
      <c r="D22" s="88"/>
      <c r="E22" s="128"/>
      <c r="F22" s="233"/>
      <c r="G22" s="209"/>
      <c r="H22" s="242"/>
      <c r="I22" s="253"/>
      <c r="J22" s="239"/>
      <c r="K22" s="224"/>
      <c r="L22" s="146"/>
      <c r="M22" s="152"/>
    </row>
    <row r="23" spans="1:13" x14ac:dyDescent="0.25">
      <c r="A23" s="9" t="s">
        <v>18</v>
      </c>
      <c r="B23" s="101"/>
      <c r="C23" s="101"/>
      <c r="D23" s="101"/>
      <c r="E23" s="102"/>
      <c r="F23" s="233"/>
      <c r="G23" s="209"/>
      <c r="H23" s="242"/>
      <c r="I23" s="253"/>
      <c r="J23" s="239"/>
      <c r="K23" s="224"/>
      <c r="L23" s="146"/>
      <c r="M23" s="152"/>
    </row>
    <row r="24" spans="1:13" x14ac:dyDescent="0.25">
      <c r="A24" s="4" t="s">
        <v>19</v>
      </c>
      <c r="B24" s="192">
        <f>AVERAGE(F24:L24)</f>
        <v>9.2339343783616084</v>
      </c>
      <c r="C24" s="192">
        <f>MIN(F24:L24)</f>
        <v>8.214522090576736</v>
      </c>
      <c r="D24" s="192">
        <f>MAX(F24:L24)</f>
        <v>9.8000000000000007</v>
      </c>
      <c r="E24" s="128"/>
      <c r="F24" s="130">
        <v>9.8000000000000007</v>
      </c>
      <c r="G24" s="130">
        <v>9.8000000000000007</v>
      </c>
      <c r="H24" s="239">
        <v>9.2674440480700007</v>
      </c>
      <c r="I24" s="255">
        <v>8.9</v>
      </c>
      <c r="J24" s="239">
        <v>8.8555745098845122</v>
      </c>
      <c r="K24" s="225">
        <v>9.8000000000000007</v>
      </c>
      <c r="L24" s="146">
        <v>8.214522090576736</v>
      </c>
      <c r="M24" s="152"/>
    </row>
    <row r="25" spans="1:13" x14ac:dyDescent="0.25">
      <c r="A25" s="4" t="s">
        <v>20</v>
      </c>
      <c r="B25" s="192">
        <f>AVERAGE(F25:L25)</f>
        <v>7.6024185740448287</v>
      </c>
      <c r="C25" s="192">
        <f>MIN(F25:L25)</f>
        <v>6.1072557221344859</v>
      </c>
      <c r="D25" s="192">
        <f>MAX(F25:L25)</f>
        <v>8.5</v>
      </c>
      <c r="E25" s="128"/>
      <c r="F25" s="130">
        <v>8.5</v>
      </c>
      <c r="G25" s="209"/>
      <c r="H25" s="242"/>
      <c r="I25" s="255">
        <v>8.1999999999999993</v>
      </c>
      <c r="J25" s="178"/>
      <c r="K25" s="180"/>
      <c r="L25" s="146">
        <v>6.1072557221344859</v>
      </c>
      <c r="M25" s="152"/>
    </row>
    <row r="26" spans="1:13" x14ac:dyDescent="0.25">
      <c r="A26" s="4"/>
      <c r="B26" s="88"/>
      <c r="C26" s="88"/>
      <c r="D26" s="88"/>
      <c r="E26" s="128"/>
      <c r="F26" s="233"/>
      <c r="G26" s="209"/>
      <c r="H26" s="242"/>
      <c r="I26" s="253"/>
      <c r="J26" s="238"/>
      <c r="K26" s="180"/>
      <c r="L26" s="146"/>
      <c r="M26" s="152"/>
    </row>
    <row r="27" spans="1:13" x14ac:dyDescent="0.25">
      <c r="A27" s="9" t="s">
        <v>21</v>
      </c>
      <c r="B27" s="192">
        <f>AVERAGE(F27:L27)</f>
        <v>-1.4916752026854985</v>
      </c>
      <c r="C27" s="192">
        <f>MIN(F27:L27)</f>
        <v>-2.1833504053709971</v>
      </c>
      <c r="D27" s="192">
        <f>MAX(F27:L27)</f>
        <v>-0.8</v>
      </c>
      <c r="E27" s="102"/>
      <c r="F27" s="130">
        <v>-0.8</v>
      </c>
      <c r="G27" s="209"/>
      <c r="H27" s="242"/>
      <c r="I27" s="253"/>
      <c r="J27" s="239"/>
      <c r="K27" s="180"/>
      <c r="L27" s="146">
        <v>-2.1833504053709971</v>
      </c>
      <c r="M27" s="152"/>
    </row>
    <row r="28" spans="1:13" x14ac:dyDescent="0.25">
      <c r="A28" s="4"/>
      <c r="B28" s="88"/>
      <c r="C28" s="88"/>
      <c r="D28" s="88"/>
      <c r="E28" s="128"/>
      <c r="F28" s="233"/>
      <c r="G28" s="209"/>
      <c r="H28" s="242"/>
      <c r="I28" s="253"/>
      <c r="J28" s="238"/>
      <c r="K28" s="180"/>
      <c r="L28" s="146"/>
      <c r="M28" s="152"/>
    </row>
    <row r="29" spans="1:13" x14ac:dyDescent="0.25">
      <c r="A29" s="9" t="s">
        <v>22</v>
      </c>
      <c r="B29" s="101"/>
      <c r="C29" s="101"/>
      <c r="D29" s="101"/>
      <c r="E29" s="102"/>
      <c r="F29" s="233"/>
      <c r="G29" s="209"/>
      <c r="H29" s="242"/>
      <c r="I29" s="253"/>
      <c r="J29" s="238"/>
      <c r="K29" s="180"/>
      <c r="L29" s="146"/>
      <c r="M29" s="152"/>
    </row>
    <row r="30" spans="1:13" x14ac:dyDescent="0.25">
      <c r="A30" s="10" t="s">
        <v>23</v>
      </c>
      <c r="B30" s="192">
        <f>AVERAGE(F30:L30)</f>
        <v>-4.70079018770583</v>
      </c>
      <c r="C30" s="192">
        <f>MIN(F30:L30)</f>
        <v>-5</v>
      </c>
      <c r="D30" s="192">
        <f>MAX(F30:L30)</f>
        <v>-4.2</v>
      </c>
      <c r="E30" s="103"/>
      <c r="F30" s="130">
        <v>-4.9000000000000004</v>
      </c>
      <c r="G30" s="130">
        <v>-4.2</v>
      </c>
      <c r="H30" s="242">
        <v>-5</v>
      </c>
      <c r="I30" s="255">
        <v>-4.9000000000000004</v>
      </c>
      <c r="J30" s="238"/>
      <c r="K30" s="182"/>
      <c r="L30" s="146">
        <v>-4.5039509385291492</v>
      </c>
      <c r="M30" s="152"/>
    </row>
    <row r="31" spans="1:13" x14ac:dyDescent="0.25">
      <c r="A31" s="10" t="s">
        <v>24</v>
      </c>
      <c r="B31" s="192">
        <f>AVERAGE(F31:L31)</f>
        <v>-3.371172330713943</v>
      </c>
      <c r="C31" s="192">
        <f>MIN(F31:L31)</f>
        <v>-3.8</v>
      </c>
      <c r="D31" s="192">
        <f>MAX(F31:L31)</f>
        <v>-3.0135169921418301</v>
      </c>
      <c r="E31" s="103"/>
      <c r="F31" s="130">
        <v>-3.8</v>
      </c>
      <c r="G31" s="209"/>
      <c r="H31" s="242"/>
      <c r="I31" s="253">
        <v>-3.3</v>
      </c>
      <c r="J31" s="238"/>
      <c r="K31" s="180"/>
      <c r="L31" s="146">
        <v>-3.0135169921418301</v>
      </c>
      <c r="M31" s="152"/>
    </row>
    <row r="32" spans="1:13" x14ac:dyDescent="0.25">
      <c r="A32" s="11" t="s">
        <v>25</v>
      </c>
      <c r="B32" s="90">
        <f>AVERAGE(F32:L32)</f>
        <v>103.84117822182924</v>
      </c>
      <c r="C32" s="90">
        <f>MIN(F32:L32)</f>
        <v>102.6</v>
      </c>
      <c r="D32" s="90">
        <f>MAX(F32:L32)</f>
        <v>105.32353466548774</v>
      </c>
      <c r="E32" s="103"/>
      <c r="F32" s="234">
        <v>103.6</v>
      </c>
      <c r="G32" s="210"/>
      <c r="H32" s="208"/>
      <c r="I32" s="254">
        <v>102.6</v>
      </c>
      <c r="J32" s="90"/>
      <c r="K32" s="181"/>
      <c r="L32" s="160">
        <v>105.32353466548774</v>
      </c>
      <c r="M32" s="152"/>
    </row>
    <row r="33" spans="1:13" x14ac:dyDescent="0.25">
      <c r="B33" s="100"/>
      <c r="C33" s="100"/>
      <c r="D33" s="100"/>
      <c r="E33" s="100"/>
      <c r="F33" s="100"/>
      <c r="G33" s="100"/>
      <c r="H33" s="100"/>
      <c r="I33" s="100"/>
      <c r="J33" s="100"/>
      <c r="K33" s="100"/>
      <c r="L33" s="158"/>
      <c r="M33" s="152"/>
    </row>
    <row r="34" spans="1:13" x14ac:dyDescent="0.25">
      <c r="B34" s="100"/>
      <c r="C34" s="100"/>
      <c r="D34" s="100"/>
      <c r="E34" s="100"/>
      <c r="F34" s="100"/>
      <c r="G34" s="100"/>
      <c r="H34" s="100"/>
      <c r="I34" s="100"/>
      <c r="J34" s="100"/>
      <c r="K34" s="100"/>
      <c r="L34" s="158"/>
      <c r="M34" s="152"/>
    </row>
    <row r="35" spans="1:13" x14ac:dyDescent="0.25">
      <c r="A35" s="18" t="s">
        <v>29</v>
      </c>
      <c r="B35" s="104"/>
      <c r="C35" s="104"/>
      <c r="D35" s="104"/>
      <c r="E35" s="102"/>
      <c r="F35" s="105"/>
      <c r="G35" s="105"/>
      <c r="H35" s="105"/>
      <c r="I35" s="105"/>
      <c r="J35" s="105"/>
      <c r="K35" s="105"/>
      <c r="L35" s="159"/>
      <c r="M35" s="152"/>
    </row>
    <row r="36" spans="1:13" x14ac:dyDescent="0.25">
      <c r="A36" s="86" t="s">
        <v>45</v>
      </c>
      <c r="B36" s="88">
        <f>AVERAGE(F36:L36)</f>
        <v>3.3333333333333326E-2</v>
      </c>
      <c r="C36" s="88">
        <f>MIN(F36:L36)</f>
        <v>-0.2</v>
      </c>
      <c r="D36" s="88">
        <f>MAX(F36:L36)</f>
        <v>0.3</v>
      </c>
      <c r="E36" s="100"/>
      <c r="F36" s="119">
        <v>0.3</v>
      </c>
      <c r="G36" s="119"/>
      <c r="H36" s="119"/>
      <c r="I36" s="119">
        <v>0</v>
      </c>
      <c r="J36" s="119"/>
      <c r="K36" s="119"/>
      <c r="L36" s="156">
        <v>-0.2</v>
      </c>
      <c r="M36" s="152"/>
    </row>
    <row r="37" spans="1:13" x14ac:dyDescent="0.25">
      <c r="A37" s="133" t="s">
        <v>46</v>
      </c>
      <c r="B37" s="90">
        <f>AVERAGE(F37:L37)</f>
        <v>-0.35</v>
      </c>
      <c r="C37" s="90">
        <f>MIN(F37:L37)</f>
        <v>-0.4</v>
      </c>
      <c r="D37" s="90">
        <f>MAX(F37:L37)</f>
        <v>-0.3</v>
      </c>
      <c r="E37" s="100"/>
      <c r="F37" s="120">
        <v>-0.4</v>
      </c>
      <c r="G37" s="120"/>
      <c r="H37" s="120"/>
      <c r="I37" s="120">
        <v>-0.3</v>
      </c>
      <c r="J37" s="120"/>
      <c r="K37" s="120"/>
      <c r="L37" s="157"/>
      <c r="M37" s="152"/>
    </row>
    <row r="38" spans="1:13" x14ac:dyDescent="0.25">
      <c r="B38" s="100"/>
      <c r="C38" s="100"/>
      <c r="D38" s="100"/>
      <c r="E38" s="100"/>
      <c r="F38" s="100"/>
      <c r="G38" s="100"/>
      <c r="H38" s="100"/>
      <c r="I38" s="100"/>
      <c r="J38" s="100"/>
      <c r="K38" s="100"/>
      <c r="L38" s="158"/>
      <c r="M38" s="152"/>
    </row>
    <row r="39" spans="1:13" x14ac:dyDescent="0.25">
      <c r="A39" s="1"/>
      <c r="B39" s="109"/>
      <c r="C39" s="109"/>
      <c r="D39" s="109"/>
      <c r="E39" s="109"/>
      <c r="F39" s="100"/>
      <c r="G39" s="100"/>
      <c r="H39" s="100"/>
      <c r="I39" s="100"/>
      <c r="J39" s="100"/>
      <c r="K39" s="100"/>
      <c r="L39" s="158"/>
      <c r="M39" s="152"/>
    </row>
    <row r="40" spans="1:13" x14ac:dyDescent="0.25">
      <c r="A40" s="24">
        <v>2023</v>
      </c>
      <c r="B40" s="110"/>
      <c r="C40" s="110"/>
      <c r="D40" s="110"/>
      <c r="E40" s="111"/>
      <c r="F40" s="105"/>
      <c r="G40" s="105"/>
      <c r="H40" s="138"/>
      <c r="I40" s="105"/>
      <c r="J40" s="105"/>
      <c r="K40" s="138"/>
      <c r="L40" s="159"/>
      <c r="M40" s="152"/>
    </row>
    <row r="41" spans="1:13" x14ac:dyDescent="0.25">
      <c r="A41" s="4"/>
      <c r="B41" s="88"/>
      <c r="C41" s="88"/>
      <c r="D41" s="88"/>
      <c r="E41" s="128"/>
      <c r="F41" s="119"/>
      <c r="G41" s="119"/>
      <c r="H41" s="137"/>
      <c r="I41" s="119"/>
      <c r="J41" s="119"/>
      <c r="K41" s="137"/>
      <c r="L41" s="156"/>
      <c r="M41" s="152"/>
    </row>
    <row r="42" spans="1:13" x14ac:dyDescent="0.25">
      <c r="A42" s="9" t="s">
        <v>3</v>
      </c>
      <c r="B42" s="101"/>
      <c r="C42" s="101"/>
      <c r="D42" s="101"/>
      <c r="E42" s="102"/>
      <c r="F42" s="119"/>
      <c r="G42" s="119"/>
      <c r="H42" s="119"/>
      <c r="I42" s="137"/>
      <c r="J42" s="119"/>
      <c r="K42" s="137"/>
      <c r="L42" s="156"/>
      <c r="M42" s="152"/>
    </row>
    <row r="43" spans="1:13" x14ac:dyDescent="0.25">
      <c r="A43" s="4" t="s">
        <v>4</v>
      </c>
      <c r="B43" s="192">
        <f t="shared" ref="B43:B53" si="3">AVERAGE(F43:L43)</f>
        <v>0.5236448685566748</v>
      </c>
      <c r="C43" s="192">
        <f t="shared" ref="C43:C53" si="4">MIN(F43:L43)</f>
        <v>-1.1000000000000001</v>
      </c>
      <c r="D43" s="192">
        <f t="shared" ref="D43:D53" si="5">MAX(F43:L43)</f>
        <v>2.2999999999999998</v>
      </c>
      <c r="E43" s="128"/>
      <c r="F43" s="130">
        <v>-1.1000000000000001</v>
      </c>
      <c r="G43" s="209">
        <v>0.3</v>
      </c>
      <c r="H43" s="242">
        <v>2.2999999999999998</v>
      </c>
      <c r="I43" s="258">
        <v>-0.4</v>
      </c>
      <c r="J43" s="239">
        <v>-6.9069199685345417E-2</v>
      </c>
      <c r="K43" s="228">
        <v>1.1000000000000001</v>
      </c>
      <c r="L43" s="146">
        <v>1.5345832795820691</v>
      </c>
      <c r="M43" s="153"/>
    </row>
    <row r="44" spans="1:13" x14ac:dyDescent="0.25">
      <c r="A44" s="4" t="s">
        <v>5</v>
      </c>
      <c r="B44" s="192">
        <f t="shared" si="3"/>
        <v>0.70045102286880312</v>
      </c>
      <c r="C44" s="192">
        <f t="shared" si="4"/>
        <v>-0.2</v>
      </c>
      <c r="D44" s="192">
        <f t="shared" si="5"/>
        <v>2.2018040914752124</v>
      </c>
      <c r="E44" s="128"/>
      <c r="F44" s="130">
        <v>0.3</v>
      </c>
      <c r="G44" s="130">
        <v>0.5</v>
      </c>
      <c r="H44" s="242"/>
      <c r="I44" s="258">
        <v>-0.2</v>
      </c>
      <c r="J44" s="239"/>
      <c r="K44" s="227"/>
      <c r="L44" s="146">
        <v>2.2018040914752124</v>
      </c>
      <c r="M44" s="153"/>
    </row>
    <row r="45" spans="1:13" x14ac:dyDescent="0.25">
      <c r="A45" s="4" t="s">
        <v>6</v>
      </c>
      <c r="B45" s="192">
        <f t="shared" si="3"/>
        <v>0.64576201931152066</v>
      </c>
      <c r="C45" s="192">
        <f t="shared" si="4"/>
        <v>-1.6169519227539175</v>
      </c>
      <c r="D45" s="192">
        <f t="shared" si="5"/>
        <v>2</v>
      </c>
      <c r="E45" s="128"/>
      <c r="F45" s="130">
        <v>1.2</v>
      </c>
      <c r="G45" s="130">
        <v>1</v>
      </c>
      <c r="H45" s="242"/>
      <c r="I45" s="258">
        <v>2</v>
      </c>
      <c r="J45" s="239"/>
      <c r="K45" s="227"/>
      <c r="L45" s="146">
        <v>-1.6169519227539175</v>
      </c>
      <c r="M45" s="153"/>
    </row>
    <row r="46" spans="1:13" x14ac:dyDescent="0.25">
      <c r="A46" s="4" t="s">
        <v>7</v>
      </c>
      <c r="B46" s="192">
        <f t="shared" si="3"/>
        <v>0.80450721178179652</v>
      </c>
      <c r="C46" s="192">
        <f t="shared" si="4"/>
        <v>-1.6</v>
      </c>
      <c r="D46" s="192">
        <f t="shared" si="5"/>
        <v>3.8180288471271862</v>
      </c>
      <c r="E46" s="128"/>
      <c r="F46" s="130">
        <v>-1.6</v>
      </c>
      <c r="G46" s="130">
        <v>0.9</v>
      </c>
      <c r="H46" s="242"/>
      <c r="I46" s="258">
        <v>0.1</v>
      </c>
      <c r="J46" s="239"/>
      <c r="K46" s="227"/>
      <c r="L46" s="146">
        <v>3.8180288471271862</v>
      </c>
      <c r="M46" s="153"/>
    </row>
    <row r="47" spans="1:13" x14ac:dyDescent="0.25">
      <c r="A47" s="4" t="s">
        <v>8</v>
      </c>
      <c r="B47" s="192">
        <f t="shared" si="3"/>
        <v>5.1136104031462608</v>
      </c>
      <c r="C47" s="192">
        <f t="shared" si="4"/>
        <v>2.8</v>
      </c>
      <c r="D47" s="192">
        <f t="shared" si="5"/>
        <v>7.4272208062925227</v>
      </c>
      <c r="E47" s="128"/>
      <c r="F47" s="233"/>
      <c r="G47" s="209"/>
      <c r="H47" s="242"/>
      <c r="I47" s="258">
        <v>2.8</v>
      </c>
      <c r="J47" s="235"/>
      <c r="K47" s="227"/>
      <c r="L47" s="146">
        <v>7.4272208062925227</v>
      </c>
      <c r="M47" s="153"/>
    </row>
    <row r="48" spans="1:13" x14ac:dyDescent="0.25">
      <c r="A48" s="4" t="s">
        <v>9</v>
      </c>
      <c r="B48" s="192">
        <f t="shared" si="3"/>
        <v>1.8929245982518053</v>
      </c>
      <c r="C48" s="192">
        <f t="shared" si="4"/>
        <v>-0.3</v>
      </c>
      <c r="D48" s="192">
        <f t="shared" si="5"/>
        <v>4.0858491965036103</v>
      </c>
      <c r="E48" s="128"/>
      <c r="F48" s="86"/>
      <c r="G48" s="86"/>
      <c r="H48" s="86"/>
      <c r="I48" s="258">
        <v>-0.3</v>
      </c>
      <c r="J48" s="235"/>
      <c r="K48" s="226"/>
      <c r="L48" s="146">
        <v>4.0858491965036103</v>
      </c>
      <c r="M48" s="153"/>
    </row>
    <row r="49" spans="1:13" x14ac:dyDescent="0.25">
      <c r="A49" s="4" t="s">
        <v>10</v>
      </c>
      <c r="B49" s="192">
        <f t="shared" si="3"/>
        <v>0.85335373772473222</v>
      </c>
      <c r="C49" s="192">
        <f t="shared" si="4"/>
        <v>0.5</v>
      </c>
      <c r="D49" s="192">
        <f t="shared" si="5"/>
        <v>1.2067074754494644</v>
      </c>
      <c r="E49" s="128"/>
      <c r="F49" s="233"/>
      <c r="G49" s="209"/>
      <c r="H49" s="242"/>
      <c r="I49" s="258">
        <v>0.5</v>
      </c>
      <c r="J49" s="235"/>
      <c r="K49" s="227"/>
      <c r="L49" s="146">
        <v>1.2067074754494644</v>
      </c>
      <c r="M49" s="153"/>
    </row>
    <row r="50" spans="1:13" x14ac:dyDescent="0.25">
      <c r="A50" s="4" t="s">
        <v>11</v>
      </c>
      <c r="B50" s="192">
        <f t="shared" si="3"/>
        <v>-0.21698394324660658</v>
      </c>
      <c r="C50" s="192">
        <f t="shared" si="4"/>
        <v>-0.6</v>
      </c>
      <c r="D50" s="192">
        <f t="shared" si="5"/>
        <v>0.1</v>
      </c>
      <c r="E50" s="128"/>
      <c r="F50" s="130">
        <v>-0.4</v>
      </c>
      <c r="G50" s="130">
        <v>0.1</v>
      </c>
      <c r="H50" s="242"/>
      <c r="I50" s="258">
        <v>-0.6</v>
      </c>
      <c r="J50" s="239"/>
      <c r="K50" s="227"/>
      <c r="L50" s="146">
        <v>3.2064227013573705E-2</v>
      </c>
      <c r="M50" s="153"/>
    </row>
    <row r="51" spans="1:13" x14ac:dyDescent="0.25">
      <c r="A51" s="4" t="s">
        <v>12</v>
      </c>
      <c r="B51" s="192">
        <f t="shared" si="3"/>
        <v>0.69030384307039139</v>
      </c>
      <c r="C51" s="192">
        <f t="shared" si="4"/>
        <v>-1</v>
      </c>
      <c r="D51" s="192">
        <f t="shared" si="5"/>
        <v>1.6612153722815659</v>
      </c>
      <c r="E51" s="128"/>
      <c r="F51" s="130">
        <v>-1</v>
      </c>
      <c r="G51" s="130">
        <v>1.4</v>
      </c>
      <c r="H51" s="242"/>
      <c r="I51" s="258">
        <v>0.7</v>
      </c>
      <c r="J51" s="239"/>
      <c r="K51" s="227"/>
      <c r="L51" s="146">
        <v>1.6612153722815659</v>
      </c>
      <c r="M51" s="153"/>
    </row>
    <row r="52" spans="1:13" x14ac:dyDescent="0.25">
      <c r="A52" s="4" t="s">
        <v>13</v>
      </c>
      <c r="B52" s="192">
        <f t="shared" si="3"/>
        <v>1.1438739448354156</v>
      </c>
      <c r="C52" s="192">
        <f t="shared" si="4"/>
        <v>-0.1</v>
      </c>
      <c r="D52" s="192">
        <f t="shared" si="5"/>
        <v>2</v>
      </c>
      <c r="E52" s="128"/>
      <c r="F52" s="130">
        <v>-0.1</v>
      </c>
      <c r="G52" s="130">
        <v>2</v>
      </c>
      <c r="H52" s="242"/>
      <c r="I52" s="258">
        <v>0.9</v>
      </c>
      <c r="J52" s="239"/>
      <c r="K52" s="227"/>
      <c r="L52" s="146">
        <v>1.7754957793416626</v>
      </c>
      <c r="M52" s="153"/>
    </row>
    <row r="53" spans="1:13" x14ac:dyDescent="0.25">
      <c r="A53" s="4" t="s">
        <v>14</v>
      </c>
      <c r="B53" s="192">
        <f t="shared" si="3"/>
        <v>-0.40556675600375325</v>
      </c>
      <c r="C53" s="192">
        <f t="shared" si="4"/>
        <v>-0.8</v>
      </c>
      <c r="D53" s="192">
        <f t="shared" si="5"/>
        <v>-0.12226702401501301</v>
      </c>
      <c r="E53" s="128"/>
      <c r="F53" s="130">
        <v>-0.8</v>
      </c>
      <c r="G53" s="130">
        <v>-0.5</v>
      </c>
      <c r="H53" s="242"/>
      <c r="I53" s="258">
        <v>-0.2</v>
      </c>
      <c r="J53" s="239"/>
      <c r="K53" s="227"/>
      <c r="L53" s="146">
        <v>-0.12226702401501301</v>
      </c>
      <c r="M53" s="153"/>
    </row>
    <row r="54" spans="1:13" x14ac:dyDescent="0.25">
      <c r="A54" s="4"/>
      <c r="B54" s="88"/>
      <c r="C54" s="88"/>
      <c r="D54" s="88"/>
      <c r="E54" s="128"/>
      <c r="F54" s="233"/>
      <c r="G54" s="209"/>
      <c r="H54" s="242"/>
      <c r="I54" s="256"/>
      <c r="J54" s="239"/>
      <c r="K54" s="227"/>
      <c r="L54" s="146"/>
      <c r="M54" s="153"/>
    </row>
    <row r="55" spans="1:13" x14ac:dyDescent="0.25">
      <c r="A55" s="9" t="s">
        <v>15</v>
      </c>
      <c r="B55" s="101"/>
      <c r="C55" s="101"/>
      <c r="D55" s="101"/>
      <c r="E55" s="102"/>
      <c r="F55" s="233"/>
      <c r="G55" s="209"/>
      <c r="H55" s="242"/>
      <c r="I55" s="256"/>
      <c r="J55" s="239"/>
      <c r="K55" s="227"/>
      <c r="L55" s="146"/>
      <c r="M55" s="153"/>
    </row>
    <row r="56" spans="1:13" x14ac:dyDescent="0.25">
      <c r="A56" s="4" t="s">
        <v>16</v>
      </c>
      <c r="B56" s="192">
        <f>AVERAGE(F56:L56)</f>
        <v>0.31830824788769957</v>
      </c>
      <c r="C56" s="192">
        <f>MIN(F56:L56)</f>
        <v>0.1</v>
      </c>
      <c r="D56" s="192">
        <f>MAX(F56:L56)</f>
        <v>0.5</v>
      </c>
      <c r="E56" s="128"/>
      <c r="F56" s="130">
        <v>0.1</v>
      </c>
      <c r="G56" s="209"/>
      <c r="H56" s="242"/>
      <c r="I56" s="258">
        <v>0.5</v>
      </c>
      <c r="J56" s="239"/>
      <c r="K56" s="227"/>
      <c r="L56" s="146">
        <v>0.35492474366309867</v>
      </c>
      <c r="M56" s="153"/>
    </row>
    <row r="57" spans="1:13" x14ac:dyDescent="0.25">
      <c r="A57" s="4" t="s">
        <v>17</v>
      </c>
      <c r="B57" s="192">
        <f>AVERAGE(F57:L57)</f>
        <v>6.0471622069840869</v>
      </c>
      <c r="C57" s="192">
        <f>MIN(F57:L57)</f>
        <v>5.7886488279363473</v>
      </c>
      <c r="D57" s="192">
        <f>MAX(F57:L57)</f>
        <v>6.2</v>
      </c>
      <c r="E57" s="128"/>
      <c r="F57" s="130">
        <v>6.2</v>
      </c>
      <c r="G57" s="130">
        <v>6.2</v>
      </c>
      <c r="H57" s="242"/>
      <c r="I57" s="258">
        <v>6</v>
      </c>
      <c r="J57" s="239"/>
      <c r="K57" s="227"/>
      <c r="L57" s="146">
        <v>5.7886488279363473</v>
      </c>
      <c r="M57" s="153"/>
    </row>
    <row r="58" spans="1:13" x14ac:dyDescent="0.25">
      <c r="A58" s="4"/>
      <c r="B58" s="88"/>
      <c r="C58" s="88"/>
      <c r="D58" s="88"/>
      <c r="E58" s="128"/>
      <c r="F58" s="233"/>
      <c r="G58" s="209"/>
      <c r="H58" s="242"/>
      <c r="I58" s="256"/>
      <c r="J58" s="239"/>
      <c r="K58" s="227"/>
      <c r="L58" s="146"/>
      <c r="M58" s="153"/>
    </row>
    <row r="59" spans="1:13" x14ac:dyDescent="0.25">
      <c r="A59" s="9" t="s">
        <v>18</v>
      </c>
      <c r="B59" s="101"/>
      <c r="C59" s="101"/>
      <c r="D59" s="101"/>
      <c r="E59" s="102"/>
      <c r="F59" s="233"/>
      <c r="G59" s="209"/>
      <c r="H59" s="242"/>
      <c r="I59" s="256"/>
      <c r="J59" s="239"/>
      <c r="K59" s="227"/>
      <c r="L59" s="146"/>
      <c r="M59" s="153"/>
    </row>
    <row r="60" spans="1:13" x14ac:dyDescent="0.25">
      <c r="A60" s="4" t="s">
        <v>19</v>
      </c>
      <c r="B60" s="192">
        <f>AVERAGE(F60:L60)</f>
        <v>4.9349077066587785</v>
      </c>
      <c r="C60" s="192">
        <f>MIN(F60:L60)</f>
        <v>2.6407024139853519</v>
      </c>
      <c r="D60" s="192">
        <f>MAX(F60:L60)</f>
        <v>6.8</v>
      </c>
      <c r="E60" s="128"/>
      <c r="F60" s="130">
        <v>6.7</v>
      </c>
      <c r="G60" s="130">
        <v>6.8</v>
      </c>
      <c r="H60" s="239">
        <v>2.9576084092200001</v>
      </c>
      <c r="I60" s="258">
        <v>5.4</v>
      </c>
      <c r="J60" s="239">
        <v>3.4460431234061026</v>
      </c>
      <c r="K60" s="228">
        <v>6.6</v>
      </c>
      <c r="L60" s="146">
        <v>2.6407024139853519</v>
      </c>
      <c r="M60" s="153"/>
    </row>
    <row r="61" spans="1:13" x14ac:dyDescent="0.25">
      <c r="A61" s="4" t="s">
        <v>20</v>
      </c>
      <c r="B61" s="192">
        <f>AVERAGE(F61:L61)</f>
        <v>3.8467006513272026</v>
      </c>
      <c r="C61" s="192">
        <f>MIN(F61:L61)</f>
        <v>1.0401019539816092</v>
      </c>
      <c r="D61" s="192">
        <f>MAX(F61:L61)</f>
        <v>6.4</v>
      </c>
      <c r="E61" s="128"/>
      <c r="F61" s="130">
        <v>6.4</v>
      </c>
      <c r="G61" s="209"/>
      <c r="H61" s="242"/>
      <c r="I61" s="258">
        <v>4.0999999999999996</v>
      </c>
      <c r="J61" s="178"/>
      <c r="K61" s="183"/>
      <c r="L61" s="146">
        <v>1.0401019539816092</v>
      </c>
      <c r="M61" s="153"/>
    </row>
    <row r="62" spans="1:13" x14ac:dyDescent="0.25">
      <c r="A62" s="4"/>
      <c r="B62" s="88"/>
      <c r="C62" s="88"/>
      <c r="D62" s="88"/>
      <c r="E62" s="128"/>
      <c r="F62" s="233"/>
      <c r="G62" s="209"/>
      <c r="H62" s="242"/>
      <c r="I62" s="256"/>
      <c r="J62" s="238"/>
      <c r="K62" s="183"/>
      <c r="L62" s="146"/>
      <c r="M62" s="153"/>
    </row>
    <row r="63" spans="1:13" x14ac:dyDescent="0.25">
      <c r="A63" s="9" t="s">
        <v>21</v>
      </c>
      <c r="B63" s="192">
        <f>AVERAGE(F63:L63)</f>
        <v>-1.2852730493083424</v>
      </c>
      <c r="C63" s="192">
        <f>MIN(F63:L63)</f>
        <v>-2.1705460986166849</v>
      </c>
      <c r="D63" s="192">
        <f>MAX(F63:L63)</f>
        <v>-0.4</v>
      </c>
      <c r="E63" s="102"/>
      <c r="F63" s="130">
        <v>-0.4</v>
      </c>
      <c r="G63" s="209"/>
      <c r="H63" s="242"/>
      <c r="I63" s="256"/>
      <c r="J63" s="239"/>
      <c r="K63" s="183"/>
      <c r="L63" s="146">
        <v>-2.1705460986166849</v>
      </c>
      <c r="M63" s="153"/>
    </row>
    <row r="64" spans="1:13" x14ac:dyDescent="0.25">
      <c r="A64" s="4"/>
      <c r="B64" s="88"/>
      <c r="C64" s="88"/>
      <c r="D64" s="88"/>
      <c r="E64" s="128"/>
      <c r="F64" s="233"/>
      <c r="G64" s="209"/>
      <c r="H64" s="242"/>
      <c r="I64" s="256"/>
      <c r="J64" s="238"/>
      <c r="K64" s="183"/>
      <c r="L64" s="146"/>
      <c r="M64" s="153"/>
    </row>
    <row r="65" spans="1:13" x14ac:dyDescent="0.25">
      <c r="A65" s="9" t="s">
        <v>22</v>
      </c>
      <c r="B65" s="101"/>
      <c r="C65" s="101"/>
      <c r="D65" s="101"/>
      <c r="E65" s="102"/>
      <c r="F65" s="233"/>
      <c r="G65" s="209"/>
      <c r="H65" s="242"/>
      <c r="I65" s="256"/>
      <c r="J65" s="238"/>
      <c r="K65" s="183"/>
      <c r="L65" s="146"/>
      <c r="M65" s="153"/>
    </row>
    <row r="66" spans="1:13" x14ac:dyDescent="0.25">
      <c r="A66" s="10" t="s">
        <v>23</v>
      </c>
      <c r="B66" s="192">
        <f>AVERAGE(F66:L66)</f>
        <v>-4.8522640965334283</v>
      </c>
      <c r="C66" s="192">
        <f>MIN(F66:L66)</f>
        <v>-6</v>
      </c>
      <c r="D66" s="192">
        <f>MAX(F66:L66)</f>
        <v>-4</v>
      </c>
      <c r="E66" s="103"/>
      <c r="F66" s="130">
        <v>-6</v>
      </c>
      <c r="G66" s="130">
        <v>-4</v>
      </c>
      <c r="H66" s="242">
        <v>-4.5</v>
      </c>
      <c r="I66" s="258">
        <v>-5.3</v>
      </c>
      <c r="J66" s="238"/>
      <c r="K66" s="183"/>
      <c r="L66" s="146">
        <v>-4.4613204826671398</v>
      </c>
      <c r="M66" s="153"/>
    </row>
    <row r="67" spans="1:13" x14ac:dyDescent="0.25">
      <c r="A67" s="10" t="s">
        <v>24</v>
      </c>
      <c r="B67" s="192">
        <f>AVERAGE(F67:L67)</f>
        <v>-3.7557764200774169</v>
      </c>
      <c r="C67" s="192">
        <f>MIN(F67:L67)</f>
        <v>-4.5999999999999996</v>
      </c>
      <c r="D67" s="192">
        <f>MAX(F67:L67)</f>
        <v>-2.8673292602322515</v>
      </c>
      <c r="E67" s="103"/>
      <c r="F67" s="130">
        <v>-4.5999999999999996</v>
      </c>
      <c r="G67" s="209"/>
      <c r="H67" s="242"/>
      <c r="I67" s="256">
        <v>-3.8</v>
      </c>
      <c r="J67" s="238"/>
      <c r="K67" s="183"/>
      <c r="L67" s="146">
        <v>-2.8673292602322515</v>
      </c>
      <c r="M67" s="153"/>
    </row>
    <row r="68" spans="1:13" x14ac:dyDescent="0.25">
      <c r="A68" s="11" t="s">
        <v>25</v>
      </c>
      <c r="B68" s="90">
        <f>AVERAGE(F68:L68)</f>
        <v>105.53155815751425</v>
      </c>
      <c r="C68" s="90">
        <f>MIN(F68:L68)</f>
        <v>104.3</v>
      </c>
      <c r="D68" s="90">
        <f>MAX(F68:L68)</f>
        <v>107.89467447254277</v>
      </c>
      <c r="E68" s="103"/>
      <c r="F68" s="234">
        <v>104.4</v>
      </c>
      <c r="G68" s="210"/>
      <c r="H68" s="177"/>
      <c r="I68" s="257">
        <v>104.3</v>
      </c>
      <c r="J68" s="90"/>
      <c r="K68" s="184"/>
      <c r="L68" s="160">
        <v>107.89467447254277</v>
      </c>
      <c r="M68" s="153"/>
    </row>
    <row r="69" spans="1:13" x14ac:dyDescent="0.25">
      <c r="A69" s="23"/>
      <c r="B69" s="20"/>
      <c r="C69" s="20"/>
      <c r="D69" s="20"/>
      <c r="E69" s="20"/>
    </row>
    <row r="70" spans="1:13" s="188" customFormat="1" x14ac:dyDescent="0.25">
      <c r="A70" s="20"/>
      <c r="B70" s="20"/>
      <c r="C70" s="20"/>
      <c r="D70" s="20"/>
      <c r="E70" s="20"/>
    </row>
    <row r="71" spans="1:13" s="188" customFormat="1" x14ac:dyDescent="0.25">
      <c r="A71" s="24">
        <v>2024</v>
      </c>
      <c r="B71" s="110"/>
      <c r="C71" s="110"/>
      <c r="D71" s="110"/>
      <c r="E71" s="111"/>
      <c r="F71" s="105"/>
      <c r="G71" s="105"/>
      <c r="H71" s="105"/>
      <c r="I71" s="105"/>
      <c r="J71" s="105"/>
      <c r="K71" s="138"/>
      <c r="L71" s="159"/>
      <c r="M71" s="152"/>
    </row>
    <row r="72" spans="1:13" s="188" customFormat="1" x14ac:dyDescent="0.25">
      <c r="A72" s="4"/>
      <c r="B72" s="192"/>
      <c r="C72" s="192"/>
      <c r="D72" s="192"/>
      <c r="E72" s="199"/>
      <c r="F72" s="119"/>
      <c r="G72" s="119"/>
      <c r="H72" s="119"/>
      <c r="I72" s="119"/>
      <c r="J72" s="119"/>
      <c r="K72" s="137"/>
      <c r="L72" s="156"/>
      <c r="M72" s="152"/>
    </row>
    <row r="73" spans="1:13" s="188" customFormat="1" x14ac:dyDescent="0.25">
      <c r="A73" s="9" t="s">
        <v>3</v>
      </c>
      <c r="B73" s="101"/>
      <c r="C73" s="101"/>
      <c r="D73" s="101"/>
      <c r="E73" s="102"/>
      <c r="F73" s="119"/>
      <c r="G73" s="119"/>
      <c r="H73" s="119"/>
      <c r="I73" s="119"/>
      <c r="J73" s="119"/>
      <c r="K73" s="137"/>
      <c r="L73" s="156"/>
      <c r="M73" s="152"/>
    </row>
    <row r="74" spans="1:13" s="188" customFormat="1" x14ac:dyDescent="0.25">
      <c r="A74" s="4" t="s">
        <v>4</v>
      </c>
      <c r="B74" s="192">
        <f t="shared" ref="B74:B84" si="6">AVERAGE(F74:L74)</f>
        <v>1.4571221219375421</v>
      </c>
      <c r="C74" s="192">
        <f t="shared" ref="C74:C84" si="7">MIN(F74:L74)</f>
        <v>1.1000000000000001</v>
      </c>
      <c r="D74" s="192">
        <f t="shared" ref="D74:D84" si="8">MAX(F74:L74)</f>
        <v>2.0284884877501685</v>
      </c>
      <c r="E74" s="199"/>
      <c r="F74" s="192"/>
      <c r="G74" s="196"/>
      <c r="H74" s="212">
        <v>1.1000000000000001</v>
      </c>
      <c r="I74" s="259">
        <v>1.2</v>
      </c>
      <c r="J74" s="195"/>
      <c r="K74" s="229">
        <v>1.5</v>
      </c>
      <c r="L74" s="146">
        <v>2.0284884877501685</v>
      </c>
      <c r="M74" s="153"/>
    </row>
    <row r="75" spans="1:13" s="188" customFormat="1" x14ac:dyDescent="0.25">
      <c r="A75" s="4" t="s">
        <v>5</v>
      </c>
      <c r="B75" s="192">
        <f t="shared" si="6"/>
        <v>1.9578884400840262</v>
      </c>
      <c r="C75" s="192">
        <f t="shared" si="7"/>
        <v>1.5</v>
      </c>
      <c r="D75" s="192">
        <f t="shared" si="8"/>
        <v>2.4157768801680524</v>
      </c>
      <c r="E75" s="199"/>
      <c r="F75" s="192"/>
      <c r="G75" s="196"/>
      <c r="H75" s="212"/>
      <c r="I75" s="259">
        <v>1.5</v>
      </c>
      <c r="J75" s="195"/>
      <c r="K75" s="229"/>
      <c r="L75" s="146">
        <v>2.4157768801680524</v>
      </c>
      <c r="M75" s="153"/>
    </row>
    <row r="76" spans="1:13" s="188" customFormat="1" x14ac:dyDescent="0.25">
      <c r="A76" s="4" t="s">
        <v>6</v>
      </c>
      <c r="B76" s="192">
        <f t="shared" si="6"/>
        <v>1.5530508934216249</v>
      </c>
      <c r="C76" s="192">
        <f t="shared" si="7"/>
        <v>1.3061017868432501</v>
      </c>
      <c r="D76" s="192">
        <f t="shared" si="8"/>
        <v>1.8</v>
      </c>
      <c r="E76" s="199"/>
      <c r="F76" s="192"/>
      <c r="G76" s="196"/>
      <c r="H76" s="212"/>
      <c r="I76" s="259">
        <v>1.8</v>
      </c>
      <c r="J76" s="195"/>
      <c r="K76" s="229"/>
      <c r="L76" s="146">
        <v>1.3061017868432501</v>
      </c>
      <c r="M76" s="153"/>
    </row>
    <row r="77" spans="1:13" s="188" customFormat="1" x14ac:dyDescent="0.25">
      <c r="A77" s="4" t="s">
        <v>7</v>
      </c>
      <c r="B77" s="192">
        <f t="shared" si="6"/>
        <v>2.395489577852044</v>
      </c>
      <c r="C77" s="192">
        <f t="shared" si="7"/>
        <v>1.5</v>
      </c>
      <c r="D77" s="192">
        <f t="shared" si="8"/>
        <v>3.2909791557040879</v>
      </c>
      <c r="E77" s="199"/>
      <c r="F77" s="192"/>
      <c r="G77" s="196"/>
      <c r="H77" s="212"/>
      <c r="I77" s="259">
        <v>1.5</v>
      </c>
      <c r="J77" s="195"/>
      <c r="K77" s="229"/>
      <c r="L77" s="146">
        <v>3.2909791557040879</v>
      </c>
      <c r="M77" s="153"/>
    </row>
    <row r="78" spans="1:13" s="188" customFormat="1" x14ac:dyDescent="0.25">
      <c r="A78" s="4" t="s">
        <v>8</v>
      </c>
      <c r="B78" s="192">
        <f t="shared" si="6"/>
        <v>3.0195298270361821</v>
      </c>
      <c r="C78" s="192">
        <f t="shared" si="7"/>
        <v>1.6</v>
      </c>
      <c r="D78" s="192">
        <f t="shared" si="8"/>
        <v>4.4390596540723637</v>
      </c>
      <c r="E78" s="199"/>
      <c r="F78" s="89"/>
      <c r="G78" s="196"/>
      <c r="H78" s="212"/>
      <c r="I78" s="259">
        <v>1.6</v>
      </c>
      <c r="J78" s="195"/>
      <c r="K78" s="229"/>
      <c r="L78" s="146">
        <v>4.4390596540723637</v>
      </c>
      <c r="M78" s="153"/>
    </row>
    <row r="79" spans="1:13" s="188" customFormat="1" x14ac:dyDescent="0.25">
      <c r="A79" s="4" t="s">
        <v>9</v>
      </c>
      <c r="B79" s="192">
        <f t="shared" si="6"/>
        <v>2.5617974205243472</v>
      </c>
      <c r="C79" s="192">
        <f t="shared" si="7"/>
        <v>1.4</v>
      </c>
      <c r="D79" s="192">
        <f t="shared" si="8"/>
        <v>3.7235948410486941</v>
      </c>
      <c r="E79" s="199"/>
      <c r="F79" s="89"/>
      <c r="G79" s="196"/>
      <c r="H79" s="212"/>
      <c r="I79" s="259">
        <v>1.4</v>
      </c>
      <c r="J79" s="195"/>
      <c r="K79" s="229"/>
      <c r="L79" s="146">
        <v>3.7235948410486941</v>
      </c>
      <c r="M79" s="153"/>
    </row>
    <row r="80" spans="1:13" s="188" customFormat="1" x14ac:dyDescent="0.25">
      <c r="A80" s="4" t="s">
        <v>10</v>
      </c>
      <c r="B80" s="192">
        <f t="shared" si="6"/>
        <v>1.4813357659974484</v>
      </c>
      <c r="C80" s="192">
        <f t="shared" si="7"/>
        <v>1.3626715319948968</v>
      </c>
      <c r="D80" s="192">
        <f t="shared" si="8"/>
        <v>1.6</v>
      </c>
      <c r="E80" s="199"/>
      <c r="F80" s="89"/>
      <c r="G80" s="196"/>
      <c r="H80" s="212"/>
      <c r="I80" s="259">
        <v>1.6</v>
      </c>
      <c r="J80" s="195"/>
      <c r="K80" s="229"/>
      <c r="L80" s="146">
        <v>1.3626715319948968</v>
      </c>
      <c r="M80" s="153"/>
    </row>
    <row r="81" spans="1:13" s="188" customFormat="1" x14ac:dyDescent="0.25">
      <c r="A81" s="4" t="s">
        <v>11</v>
      </c>
      <c r="B81" s="192">
        <f t="shared" si="6"/>
        <v>-5.8667643213266285E-3</v>
      </c>
      <c r="C81" s="192">
        <f t="shared" si="7"/>
        <v>-1.1733528642653257E-2</v>
      </c>
      <c r="D81" s="192">
        <f t="shared" si="8"/>
        <v>0</v>
      </c>
      <c r="E81" s="199"/>
      <c r="F81" s="192"/>
      <c r="G81" s="196"/>
      <c r="H81" s="212"/>
      <c r="I81" s="259">
        <v>0</v>
      </c>
      <c r="J81" s="195"/>
      <c r="K81" s="229"/>
      <c r="L81" s="146">
        <v>-1.1733528642653257E-2</v>
      </c>
      <c r="M81" s="153"/>
    </row>
    <row r="82" spans="1:13" s="188" customFormat="1" x14ac:dyDescent="0.25">
      <c r="A82" s="4" t="s">
        <v>12</v>
      </c>
      <c r="B82" s="192">
        <f t="shared" si="6"/>
        <v>2.094486012911239</v>
      </c>
      <c r="C82" s="192">
        <f t="shared" si="7"/>
        <v>1.7</v>
      </c>
      <c r="D82" s="192">
        <f t="shared" si="8"/>
        <v>2.4889720258224779</v>
      </c>
      <c r="E82" s="199"/>
      <c r="F82" s="192"/>
      <c r="G82" s="196"/>
      <c r="H82" s="212"/>
      <c r="I82" s="259">
        <v>1.7</v>
      </c>
      <c r="J82" s="195"/>
      <c r="K82" s="229"/>
      <c r="L82" s="146">
        <v>2.4889720258224779</v>
      </c>
      <c r="M82" s="153"/>
    </row>
    <row r="83" spans="1:13" s="188" customFormat="1" x14ac:dyDescent="0.25">
      <c r="A83" s="4" t="s">
        <v>13</v>
      </c>
      <c r="B83" s="192">
        <f t="shared" si="6"/>
        <v>2.3985939552355275</v>
      </c>
      <c r="C83" s="192">
        <f t="shared" si="7"/>
        <v>2</v>
      </c>
      <c r="D83" s="192">
        <f t="shared" si="8"/>
        <v>2.7971879104710551</v>
      </c>
      <c r="E83" s="199"/>
      <c r="F83" s="192"/>
      <c r="G83" s="196"/>
      <c r="H83" s="212"/>
      <c r="I83" s="259">
        <v>2</v>
      </c>
      <c r="J83" s="195"/>
      <c r="K83" s="229"/>
      <c r="L83" s="146">
        <v>2.7971879104710551</v>
      </c>
      <c r="M83" s="153"/>
    </row>
    <row r="84" spans="1:13" s="188" customFormat="1" x14ac:dyDescent="0.25">
      <c r="A84" s="4" t="s">
        <v>14</v>
      </c>
      <c r="B84" s="192">
        <f t="shared" si="6"/>
        <v>-0.30664558407242137</v>
      </c>
      <c r="C84" s="192">
        <f t="shared" si="7"/>
        <v>-0.31329116814484281</v>
      </c>
      <c r="D84" s="192">
        <f t="shared" si="8"/>
        <v>-0.3</v>
      </c>
      <c r="E84" s="199"/>
      <c r="F84" s="192"/>
      <c r="G84" s="196"/>
      <c r="H84" s="212"/>
      <c r="I84" s="259">
        <v>-0.3</v>
      </c>
      <c r="J84" s="195"/>
      <c r="K84" s="229"/>
      <c r="L84" s="146">
        <v>-0.31329116814484281</v>
      </c>
      <c r="M84" s="153"/>
    </row>
    <row r="85" spans="1:13" s="188" customFormat="1" x14ac:dyDescent="0.25">
      <c r="A85" s="4"/>
      <c r="B85" s="192"/>
      <c r="C85" s="192"/>
      <c r="D85" s="192"/>
      <c r="E85" s="199"/>
      <c r="F85" s="192"/>
      <c r="G85" s="196"/>
      <c r="H85" s="212"/>
      <c r="I85" s="259"/>
      <c r="J85" s="195"/>
      <c r="K85" s="229"/>
      <c r="L85" s="146"/>
      <c r="M85" s="153"/>
    </row>
    <row r="86" spans="1:13" s="188" customFormat="1" x14ac:dyDescent="0.25">
      <c r="A86" s="9" t="s">
        <v>15</v>
      </c>
      <c r="B86" s="101"/>
      <c r="C86" s="101"/>
      <c r="D86" s="101"/>
      <c r="E86" s="102"/>
      <c r="F86" s="192"/>
      <c r="G86" s="196"/>
      <c r="H86" s="212"/>
      <c r="I86" s="259"/>
      <c r="J86" s="195"/>
      <c r="K86" s="229"/>
      <c r="L86" s="146"/>
      <c r="M86" s="153"/>
    </row>
    <row r="87" spans="1:13" s="188" customFormat="1" x14ac:dyDescent="0.25">
      <c r="A87" s="4" t="s">
        <v>16</v>
      </c>
      <c r="B87" s="192">
        <f>AVERAGE(F87:L87)</f>
        <v>0.46951283349075928</v>
      </c>
      <c r="C87" s="192">
        <f>MIN(F87:L87)</f>
        <v>0.4</v>
      </c>
      <c r="D87" s="192">
        <f>MAX(F87:L87)</f>
        <v>0.53902566698151855</v>
      </c>
      <c r="E87" s="199"/>
      <c r="F87" s="192"/>
      <c r="G87" s="196"/>
      <c r="H87" s="212"/>
      <c r="I87" s="259">
        <v>0.4</v>
      </c>
      <c r="J87" s="195"/>
      <c r="K87" s="229"/>
      <c r="L87" s="146">
        <v>0.53902566698151855</v>
      </c>
      <c r="M87" s="153"/>
    </row>
    <row r="88" spans="1:13" s="188" customFormat="1" x14ac:dyDescent="0.25">
      <c r="A88" s="4" t="s">
        <v>17</v>
      </c>
      <c r="B88" s="192">
        <f>AVERAGE(F88:L88)</f>
        <v>5.629359600944813</v>
      </c>
      <c r="C88" s="192">
        <f>MIN(F88:L88)</f>
        <v>5.6</v>
      </c>
      <c r="D88" s="192">
        <f>MAX(F88:L88)</f>
        <v>5.6587192018896273</v>
      </c>
      <c r="E88" s="199"/>
      <c r="F88" s="192"/>
      <c r="G88" s="196"/>
      <c r="H88" s="212"/>
      <c r="I88" s="259">
        <v>5.6</v>
      </c>
      <c r="J88" s="195"/>
      <c r="K88" s="229"/>
      <c r="L88" s="146">
        <v>5.6587192018896273</v>
      </c>
      <c r="M88" s="153"/>
    </row>
    <row r="89" spans="1:13" s="188" customFormat="1" x14ac:dyDescent="0.25">
      <c r="A89" s="4"/>
      <c r="B89" s="192"/>
      <c r="C89" s="192"/>
      <c r="D89" s="192"/>
      <c r="E89" s="199"/>
      <c r="F89" s="192"/>
      <c r="G89" s="196"/>
      <c r="H89" s="212"/>
      <c r="I89" s="259"/>
      <c r="J89" s="195"/>
      <c r="K89" s="229"/>
      <c r="L89" s="146"/>
      <c r="M89" s="153"/>
    </row>
    <row r="90" spans="1:13" s="188" customFormat="1" x14ac:dyDescent="0.25">
      <c r="A90" s="9" t="s">
        <v>18</v>
      </c>
      <c r="B90" s="101"/>
      <c r="C90" s="101"/>
      <c r="D90" s="101"/>
      <c r="E90" s="102"/>
      <c r="F90" s="192"/>
      <c r="G90" s="196"/>
      <c r="H90" s="212"/>
      <c r="I90" s="259"/>
      <c r="J90" s="195"/>
      <c r="K90" s="229"/>
      <c r="L90" s="146"/>
      <c r="M90" s="153"/>
    </row>
    <row r="91" spans="1:13" s="188" customFormat="1" x14ac:dyDescent="0.25">
      <c r="A91" s="4" t="s">
        <v>19</v>
      </c>
      <c r="B91" s="192">
        <f>AVERAGE(F91:L91)</f>
        <v>1.8836852191055562</v>
      </c>
      <c r="C91" s="192">
        <f>MIN(F91:L91)</f>
        <v>1.3347408764222246</v>
      </c>
      <c r="D91" s="192">
        <f>MAX(F91:L91)</f>
        <v>2.2999999999999998</v>
      </c>
      <c r="E91" s="199"/>
      <c r="F91" s="192"/>
      <c r="G91" s="196"/>
      <c r="H91" s="213">
        <v>1.8</v>
      </c>
      <c r="I91" s="259">
        <v>2.1</v>
      </c>
      <c r="J91" s="195"/>
      <c r="K91" s="229">
        <v>2.2999999999999998</v>
      </c>
      <c r="L91" s="146">
        <v>1.3347408764222246</v>
      </c>
      <c r="M91" s="153"/>
    </row>
    <row r="92" spans="1:13" s="188" customFormat="1" x14ac:dyDescent="0.25">
      <c r="A92" s="4" t="s">
        <v>20</v>
      </c>
      <c r="B92" s="192">
        <f>AVERAGE(F92:L92)</f>
        <v>1.2672710901036712</v>
      </c>
      <c r="C92" s="192">
        <f>MIN(F92:L92)</f>
        <v>0.53454218020734245</v>
      </c>
      <c r="D92" s="192">
        <f>MAX(F92:L92)</f>
        <v>2</v>
      </c>
      <c r="E92" s="199"/>
      <c r="F92" s="192"/>
      <c r="G92" s="196"/>
      <c r="H92" s="196"/>
      <c r="I92" s="259">
        <v>2</v>
      </c>
      <c r="J92" s="195"/>
      <c r="K92" s="196"/>
      <c r="L92" s="146">
        <v>0.53454218020734245</v>
      </c>
      <c r="M92" s="153"/>
    </row>
    <row r="93" spans="1:13" s="188" customFormat="1" x14ac:dyDescent="0.25">
      <c r="A93" s="4"/>
      <c r="B93" s="192"/>
      <c r="C93" s="192"/>
      <c r="D93" s="192"/>
      <c r="E93" s="199"/>
      <c r="F93" s="192"/>
      <c r="G93" s="196"/>
      <c r="H93" s="196"/>
      <c r="I93" s="259"/>
      <c r="J93" s="195"/>
      <c r="K93" s="196"/>
      <c r="L93" s="146"/>
      <c r="M93" s="153"/>
    </row>
    <row r="94" spans="1:13" s="188" customFormat="1" x14ac:dyDescent="0.25">
      <c r="A94" s="9" t="s">
        <v>21</v>
      </c>
      <c r="B94" s="192">
        <f>AVERAGE(F94:L94)</f>
        <v>-2.0330345630726532</v>
      </c>
      <c r="C94" s="192">
        <f>MIN(F94:L94)</f>
        <v>-2.0330345630726532</v>
      </c>
      <c r="D94" s="192">
        <f>MAX(F94:L94)</f>
        <v>-2.0330345630726532</v>
      </c>
      <c r="E94" s="102"/>
      <c r="F94" s="192"/>
      <c r="G94" s="196"/>
      <c r="H94" s="196"/>
      <c r="I94" s="259"/>
      <c r="J94" s="195"/>
      <c r="K94" s="196"/>
      <c r="L94" s="146">
        <v>-2.0330345630726532</v>
      </c>
      <c r="M94" s="153"/>
    </row>
    <row r="95" spans="1:13" s="188" customFormat="1" x14ac:dyDescent="0.25">
      <c r="A95" s="4"/>
      <c r="B95" s="192"/>
      <c r="C95" s="192"/>
      <c r="D95" s="192"/>
      <c r="E95" s="199"/>
      <c r="F95" s="192"/>
      <c r="G95" s="196"/>
      <c r="H95" s="196"/>
      <c r="I95" s="259"/>
      <c r="J95" s="195"/>
      <c r="K95" s="196"/>
      <c r="L95" s="146"/>
      <c r="M95" s="153"/>
    </row>
    <row r="96" spans="1:13" s="188" customFormat="1" x14ac:dyDescent="0.25">
      <c r="A96" s="9" t="s">
        <v>22</v>
      </c>
      <c r="B96" s="101"/>
      <c r="C96" s="101"/>
      <c r="D96" s="101"/>
      <c r="E96" s="102"/>
      <c r="F96" s="192"/>
      <c r="G96" s="196"/>
      <c r="H96" s="196"/>
      <c r="I96" s="259"/>
      <c r="J96" s="195"/>
      <c r="K96" s="196"/>
      <c r="L96" s="146"/>
      <c r="M96" s="153"/>
    </row>
    <row r="97" spans="1:13" s="188" customFormat="1" x14ac:dyDescent="0.25">
      <c r="A97" s="10" t="s">
        <v>23</v>
      </c>
      <c r="B97" s="192">
        <f>AVERAGE(F97:L97)</f>
        <v>-5.2108241321828572</v>
      </c>
      <c r="C97" s="192">
        <f>MIN(F97:L97)</f>
        <v>-5.4</v>
      </c>
      <c r="D97" s="192">
        <f t="shared" ref="D97:D99" si="9">MAX(F97:L97)</f>
        <v>-5.0216482643657141</v>
      </c>
      <c r="E97" s="103"/>
      <c r="F97" s="192"/>
      <c r="G97" s="196"/>
      <c r="H97" s="195"/>
      <c r="I97" s="259">
        <v>-5.4</v>
      </c>
      <c r="J97" s="195"/>
      <c r="K97" s="196"/>
      <c r="L97" s="146">
        <v>-5.0216482643657141</v>
      </c>
      <c r="M97" s="153"/>
    </row>
    <row r="98" spans="1:13" s="188" customFormat="1" x14ac:dyDescent="0.25">
      <c r="A98" s="10" t="s">
        <v>24</v>
      </c>
      <c r="B98" s="192">
        <f>AVERAGE(F98:L98)</f>
        <v>-3.603430819569879</v>
      </c>
      <c r="C98" s="192">
        <f>MIN(F98:L98)</f>
        <v>-3.9</v>
      </c>
      <c r="D98" s="192">
        <f t="shared" si="9"/>
        <v>-3.3068616391397581</v>
      </c>
      <c r="E98" s="103"/>
      <c r="F98" s="89"/>
      <c r="G98" s="196"/>
      <c r="H98" s="196"/>
      <c r="I98" s="259">
        <v>-3.9</v>
      </c>
      <c r="J98" s="195"/>
      <c r="K98" s="196"/>
      <c r="L98" s="146">
        <v>-3.3068616391397581</v>
      </c>
      <c r="M98" s="153"/>
    </row>
    <row r="99" spans="1:13" s="188" customFormat="1" x14ac:dyDescent="0.25">
      <c r="A99" s="11" t="s">
        <v>25</v>
      </c>
      <c r="B99" s="90">
        <f>AVERAGE(F99:L99)</f>
        <v>108.67363897809265</v>
      </c>
      <c r="C99" s="90">
        <f>MIN(F99:L99)</f>
        <v>106.4</v>
      </c>
      <c r="D99" s="90">
        <f t="shared" si="9"/>
        <v>110.9472779561853</v>
      </c>
      <c r="E99" s="103"/>
      <c r="F99" s="90"/>
      <c r="G99" s="197"/>
      <c r="H99" s="197"/>
      <c r="I99" s="260">
        <v>106.4</v>
      </c>
      <c r="J99" s="194"/>
      <c r="K99" s="197"/>
      <c r="L99" s="160">
        <v>110.9472779561853</v>
      </c>
      <c r="M99" s="153"/>
    </row>
    <row r="100" spans="1:13" s="188" customFormat="1" x14ac:dyDescent="0.25">
      <c r="A100" s="20"/>
      <c r="B100" s="20"/>
      <c r="C100" s="20"/>
      <c r="D100" s="20"/>
      <c r="E100" s="20"/>
      <c r="M100" s="153"/>
    </row>
    <row r="101" spans="1:13" s="188" customFormat="1" x14ac:dyDescent="0.25">
      <c r="A101" s="20"/>
      <c r="B101" s="20"/>
      <c r="C101" s="20"/>
      <c r="D101" s="20"/>
      <c r="E101" s="20"/>
      <c r="M101" s="153"/>
    </row>
    <row r="102" spans="1:13" x14ac:dyDescent="0.25">
      <c r="A102" s="20" t="s">
        <v>47</v>
      </c>
      <c r="B102" s="20"/>
      <c r="C102" s="20"/>
      <c r="D102" s="20"/>
      <c r="E102" s="20"/>
      <c r="M102" s="153"/>
    </row>
    <row r="103" spans="1:13" x14ac:dyDescent="0.25">
      <c r="A103" s="20"/>
    </row>
  </sheetData>
  <phoneticPr fontId="15" type="noConversion"/>
  <pageMargins left="0.70866141732283472" right="0.70866141732283472" top="0.74803149606299213" bottom="0.74803149606299213" header="0.31496062992125984" footer="0.31496062992125984"/>
  <pageSetup paperSize="9" scale="31"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02"/>
  <sheetViews>
    <sheetView zoomScaleNormal="100" workbookViewId="0">
      <pane xSplit="1" ySplit="2" topLeftCell="J3" activePane="bottomRight" state="frozen"/>
      <selection activeCell="L43" sqref="L43:L68"/>
      <selection pane="topRight" activeCell="L43" sqref="L43:L68"/>
      <selection pane="bottomLeft" activeCell="L43" sqref="L43:L68"/>
      <selection pane="bottomRight" activeCell="Q18" sqref="Q18"/>
    </sheetView>
  </sheetViews>
  <sheetFormatPr defaultRowHeight="15" x14ac:dyDescent="0.25"/>
  <cols>
    <col min="1" max="1" width="47.85546875" customWidth="1"/>
    <col min="2" max="4" width="9.7109375" customWidth="1"/>
    <col min="5" max="5" width="2.85546875" customWidth="1"/>
    <col min="6" max="7" width="10.7109375" customWidth="1"/>
    <col min="8" max="8" width="10.7109375" style="176" customWidth="1"/>
    <col min="9" max="14" width="10.7109375" customWidth="1"/>
    <col min="15" max="15" width="10.7109375" style="145" customWidth="1"/>
    <col min="16" max="16" width="2.140625" customWidth="1"/>
  </cols>
  <sheetData>
    <row r="1" spans="1:16" x14ac:dyDescent="0.25">
      <c r="A1" s="25" t="s">
        <v>31</v>
      </c>
      <c r="B1" s="1"/>
      <c r="C1" s="1"/>
      <c r="D1" s="1"/>
      <c r="E1" s="1"/>
    </row>
    <row r="2" spans="1:16" s="1" customFormat="1" x14ac:dyDescent="0.25">
      <c r="B2" s="83" t="s">
        <v>26</v>
      </c>
      <c r="C2" s="83" t="s">
        <v>27</v>
      </c>
      <c r="D2" s="83" t="s">
        <v>28</v>
      </c>
      <c r="E2" s="21"/>
      <c r="F2" s="83" t="s">
        <v>52</v>
      </c>
      <c r="G2" s="83" t="s">
        <v>53</v>
      </c>
      <c r="H2" s="83" t="s">
        <v>54</v>
      </c>
      <c r="I2" s="83" t="s">
        <v>55</v>
      </c>
      <c r="J2" s="83" t="s">
        <v>56</v>
      </c>
      <c r="K2" s="83" t="s">
        <v>57</v>
      </c>
      <c r="L2" s="83" t="s">
        <v>59</v>
      </c>
      <c r="M2" s="83" t="s">
        <v>60</v>
      </c>
      <c r="N2" s="83" t="s">
        <v>61</v>
      </c>
      <c r="O2" s="161" t="s">
        <v>62</v>
      </c>
      <c r="P2" s="150"/>
    </row>
    <row r="3" spans="1:16" x14ac:dyDescent="0.25">
      <c r="A3" s="1"/>
      <c r="B3" s="84"/>
      <c r="C3" s="84"/>
      <c r="D3" s="84"/>
      <c r="E3" s="1"/>
      <c r="F3" s="86"/>
      <c r="G3" s="86"/>
      <c r="H3" s="86"/>
      <c r="I3" s="86"/>
      <c r="J3" s="86"/>
      <c r="K3" s="86"/>
      <c r="L3" s="86"/>
      <c r="M3" s="86"/>
      <c r="N3" s="86"/>
      <c r="O3" s="162"/>
      <c r="P3" s="151"/>
    </row>
    <row r="4" spans="1:16" x14ac:dyDescent="0.25">
      <c r="A4" s="24">
        <f>Belgium!A4</f>
        <v>2022</v>
      </c>
      <c r="B4" s="85"/>
      <c r="C4" s="85"/>
      <c r="D4" s="85"/>
      <c r="E4" s="12"/>
      <c r="F4" s="87"/>
      <c r="G4" s="87"/>
      <c r="H4" s="87"/>
      <c r="I4" s="87"/>
      <c r="J4" s="190"/>
      <c r="K4" s="87"/>
      <c r="L4" s="87"/>
      <c r="M4" s="87"/>
      <c r="N4" s="174"/>
      <c r="O4" s="163"/>
      <c r="P4" s="151"/>
    </row>
    <row r="5" spans="1:16" x14ac:dyDescent="0.25">
      <c r="A5" s="4"/>
      <c r="B5" s="14"/>
      <c r="C5" s="14"/>
      <c r="D5" s="14"/>
      <c r="E5" s="7"/>
      <c r="F5" s="86"/>
      <c r="G5" s="86"/>
      <c r="H5" s="86"/>
      <c r="I5" s="86"/>
      <c r="J5" s="191"/>
      <c r="K5" s="86"/>
      <c r="L5" s="86"/>
      <c r="M5" s="86"/>
      <c r="N5" s="127"/>
      <c r="O5" s="162"/>
      <c r="P5" s="151"/>
    </row>
    <row r="6" spans="1:16" x14ac:dyDescent="0.25">
      <c r="A6" s="9" t="s">
        <v>3</v>
      </c>
      <c r="B6" s="91"/>
      <c r="C6" s="84"/>
      <c r="D6" s="84"/>
      <c r="E6" s="19"/>
      <c r="F6" s="86"/>
      <c r="G6" s="86"/>
      <c r="H6" s="86"/>
      <c r="I6" s="86"/>
      <c r="J6" s="191"/>
      <c r="K6" s="86"/>
      <c r="L6" s="86"/>
      <c r="M6" s="86"/>
      <c r="N6" s="127"/>
      <c r="O6" s="162"/>
      <c r="P6" s="151"/>
    </row>
    <row r="7" spans="1:16" x14ac:dyDescent="0.25">
      <c r="A7" s="4" t="s">
        <v>4</v>
      </c>
      <c r="B7" s="88">
        <f t="shared" ref="B7:B17" si="0">AVERAGE(F7:O7)</f>
        <v>3.004413961520807</v>
      </c>
      <c r="C7" s="88">
        <f t="shared" ref="C7:C17" si="1">MIN(F7:O7)</f>
        <v>2.6</v>
      </c>
      <c r="D7" s="88">
        <f t="shared" ref="D7:D17" si="2">MAX(F7:O7)</f>
        <v>3.2</v>
      </c>
      <c r="E7" s="128"/>
      <c r="F7" s="211">
        <v>3.1</v>
      </c>
      <c r="G7" s="206">
        <v>3.2</v>
      </c>
      <c r="H7" s="100">
        <v>2.9</v>
      </c>
      <c r="I7" s="240">
        <v>2.9</v>
      </c>
      <c r="J7" s="244">
        <v>2.6</v>
      </c>
      <c r="K7" s="86">
        <v>2.9</v>
      </c>
      <c r="L7" s="237">
        <v>3.1003547293060096</v>
      </c>
      <c r="M7" s="242">
        <v>3</v>
      </c>
      <c r="N7" s="214">
        <v>3.2</v>
      </c>
      <c r="O7" s="146">
        <v>3.1437848859020598</v>
      </c>
      <c r="P7" s="152"/>
    </row>
    <row r="8" spans="1:16" x14ac:dyDescent="0.25">
      <c r="A8" s="4" t="s">
        <v>5</v>
      </c>
      <c r="B8" s="88">
        <f t="shared" si="0"/>
        <v>3.4358881470460805</v>
      </c>
      <c r="C8" s="88">
        <f t="shared" si="1"/>
        <v>2.7</v>
      </c>
      <c r="D8" s="88">
        <f t="shared" si="2"/>
        <v>4.2</v>
      </c>
      <c r="E8" s="128"/>
      <c r="F8" s="211">
        <v>3.8</v>
      </c>
      <c r="G8" s="206">
        <v>3.8</v>
      </c>
      <c r="H8" s="100"/>
      <c r="I8" s="240">
        <v>2.7</v>
      </c>
      <c r="J8" s="244">
        <v>2.7</v>
      </c>
      <c r="K8" s="86">
        <v>3.1</v>
      </c>
      <c r="L8" s="237"/>
      <c r="M8" s="242">
        <v>3.6</v>
      </c>
      <c r="N8" s="214">
        <v>4.2</v>
      </c>
      <c r="O8" s="146">
        <v>3.5871051763686399</v>
      </c>
      <c r="P8" s="152"/>
    </row>
    <row r="9" spans="1:16" x14ac:dyDescent="0.25">
      <c r="A9" s="4" t="s">
        <v>6</v>
      </c>
      <c r="B9" s="88">
        <f t="shared" si="0"/>
        <v>1.5347404475167088</v>
      </c>
      <c r="C9" s="88">
        <f t="shared" si="1"/>
        <v>1</v>
      </c>
      <c r="D9" s="88">
        <f t="shared" si="2"/>
        <v>2</v>
      </c>
      <c r="E9" s="128"/>
      <c r="F9" s="232">
        <v>2</v>
      </c>
      <c r="G9" s="130">
        <v>1.9</v>
      </c>
      <c r="H9" s="100"/>
      <c r="I9" s="130">
        <v>1</v>
      </c>
      <c r="J9" s="246">
        <v>1</v>
      </c>
      <c r="K9" s="86">
        <v>1.1000000000000001</v>
      </c>
      <c r="L9" s="237"/>
      <c r="M9" s="130">
        <v>2</v>
      </c>
      <c r="N9" s="216">
        <v>1.9</v>
      </c>
      <c r="O9" s="146">
        <v>1.37792358013367</v>
      </c>
      <c r="P9" s="152"/>
    </row>
    <row r="10" spans="1:16" x14ac:dyDescent="0.25">
      <c r="A10" s="4" t="s">
        <v>7</v>
      </c>
      <c r="B10" s="88">
        <f t="shared" si="0"/>
        <v>2.6431336527859211</v>
      </c>
      <c r="C10" s="88">
        <f t="shared" si="1"/>
        <v>2.1</v>
      </c>
      <c r="D10" s="88">
        <f t="shared" si="2"/>
        <v>3.1450692222873702</v>
      </c>
      <c r="E10" s="128"/>
      <c r="F10" s="211">
        <v>2.4</v>
      </c>
      <c r="G10" s="130">
        <v>2.8</v>
      </c>
      <c r="H10" s="100"/>
      <c r="I10" s="130">
        <v>2.4</v>
      </c>
      <c r="J10" s="246">
        <v>2.1</v>
      </c>
      <c r="K10" s="86">
        <v>2.8</v>
      </c>
      <c r="L10" s="237"/>
      <c r="M10" s="130">
        <v>2.4</v>
      </c>
      <c r="N10" s="216">
        <v>3.1</v>
      </c>
      <c r="O10" s="146">
        <v>3.1450692222873702</v>
      </c>
      <c r="P10" s="152"/>
    </row>
    <row r="11" spans="1:16" x14ac:dyDescent="0.25">
      <c r="A11" s="4" t="s">
        <v>8</v>
      </c>
      <c r="B11" s="88">
        <f t="shared" si="0"/>
        <v>2.8610932937577198</v>
      </c>
      <c r="C11" s="88">
        <f t="shared" si="1"/>
        <v>2.8610932937577198</v>
      </c>
      <c r="D11" s="88">
        <f t="shared" si="2"/>
        <v>2.8610932937577198</v>
      </c>
      <c r="E11" s="128"/>
      <c r="F11" s="211"/>
      <c r="G11" s="206"/>
      <c r="H11" s="100"/>
      <c r="I11" s="240"/>
      <c r="J11" s="244"/>
      <c r="K11" s="86"/>
      <c r="L11" s="235"/>
      <c r="M11" s="242"/>
      <c r="N11" s="214"/>
      <c r="O11" s="146">
        <v>2.8610932937577198</v>
      </c>
      <c r="P11" s="152"/>
    </row>
    <row r="12" spans="1:16" x14ac:dyDescent="0.25">
      <c r="A12" s="4" t="s">
        <v>9</v>
      </c>
      <c r="B12" s="88">
        <f t="shared" si="0"/>
        <v>3.0265710902189902</v>
      </c>
      <c r="C12" s="88">
        <f t="shared" si="1"/>
        <v>2.7</v>
      </c>
      <c r="D12" s="88">
        <f t="shared" si="2"/>
        <v>3.3531421804379802</v>
      </c>
      <c r="E12" s="128"/>
      <c r="F12" s="211"/>
      <c r="G12" s="206"/>
      <c r="H12" s="100"/>
      <c r="I12" s="240"/>
      <c r="J12" s="244"/>
      <c r="K12" s="86"/>
      <c r="L12" s="235"/>
      <c r="M12" s="242"/>
      <c r="N12" s="216">
        <v>2.7</v>
      </c>
      <c r="O12" s="146">
        <v>3.3531421804379802</v>
      </c>
      <c r="P12" s="152"/>
    </row>
    <row r="13" spans="1:16" x14ac:dyDescent="0.25">
      <c r="A13" s="4" t="s">
        <v>10</v>
      </c>
      <c r="B13" s="88">
        <f t="shared" si="0"/>
        <v>3.5303151379894597</v>
      </c>
      <c r="C13" s="88">
        <f t="shared" si="1"/>
        <v>2.7909454139683798</v>
      </c>
      <c r="D13" s="88">
        <f t="shared" si="2"/>
        <v>4.3</v>
      </c>
      <c r="E13" s="128"/>
      <c r="F13" s="211"/>
      <c r="G13" s="206"/>
      <c r="H13" s="100"/>
      <c r="I13" s="240"/>
      <c r="J13" s="246">
        <v>4.3</v>
      </c>
      <c r="K13" s="86"/>
      <c r="L13" s="235"/>
      <c r="M13" s="242"/>
      <c r="N13" s="216">
        <v>3.5</v>
      </c>
      <c r="O13" s="146">
        <v>2.7909454139683798</v>
      </c>
      <c r="P13" s="152"/>
    </row>
    <row r="14" spans="1:16" x14ac:dyDescent="0.25">
      <c r="A14" s="4" t="s">
        <v>11</v>
      </c>
      <c r="B14" s="88">
        <f t="shared" si="0"/>
        <v>0.25350783132983612</v>
      </c>
      <c r="C14" s="88">
        <f t="shared" si="1"/>
        <v>-0.1</v>
      </c>
      <c r="D14" s="88">
        <f t="shared" si="2"/>
        <v>0.6</v>
      </c>
      <c r="E14" s="128"/>
      <c r="F14" s="211">
        <v>0.2</v>
      </c>
      <c r="G14" s="206">
        <v>0.3</v>
      </c>
      <c r="H14" s="100"/>
      <c r="I14" s="240"/>
      <c r="J14" s="246">
        <v>-0.1</v>
      </c>
      <c r="K14" s="86">
        <v>0.6</v>
      </c>
      <c r="L14" s="237"/>
      <c r="M14" s="242">
        <v>0.3</v>
      </c>
      <c r="N14" s="216">
        <v>0.2</v>
      </c>
      <c r="O14" s="146">
        <v>0.274554819308853</v>
      </c>
      <c r="P14" s="152"/>
    </row>
    <row r="15" spans="1:16" x14ac:dyDescent="0.25">
      <c r="A15" s="4" t="s">
        <v>12</v>
      </c>
      <c r="B15" s="88">
        <f t="shared" si="0"/>
        <v>5.9244700902461123</v>
      </c>
      <c r="C15" s="88">
        <f t="shared" si="1"/>
        <v>5</v>
      </c>
      <c r="D15" s="88">
        <f t="shared" si="2"/>
        <v>6.5</v>
      </c>
      <c r="E15" s="128"/>
      <c r="F15" s="211">
        <v>5.8</v>
      </c>
      <c r="G15" s="206">
        <v>6.5</v>
      </c>
      <c r="H15" s="100"/>
      <c r="I15" s="240">
        <v>5</v>
      </c>
      <c r="J15" s="246">
        <v>5.7</v>
      </c>
      <c r="K15" s="119">
        <v>6</v>
      </c>
      <c r="L15" s="237"/>
      <c r="M15" s="242">
        <v>6.1</v>
      </c>
      <c r="N15" s="214">
        <v>6.2</v>
      </c>
      <c r="O15" s="146">
        <v>6.0957607219688903</v>
      </c>
      <c r="P15" s="152"/>
    </row>
    <row r="16" spans="1:16" x14ac:dyDescent="0.25">
      <c r="A16" s="4" t="s">
        <v>13</v>
      </c>
      <c r="B16" s="88">
        <f t="shared" si="0"/>
        <v>6.6024447952572372</v>
      </c>
      <c r="C16" s="88">
        <f t="shared" si="1"/>
        <v>5.3</v>
      </c>
      <c r="D16" s="88">
        <f t="shared" si="2"/>
        <v>7.2</v>
      </c>
      <c r="E16" s="128"/>
      <c r="F16" s="211">
        <v>6.5</v>
      </c>
      <c r="G16" s="206">
        <v>7.2</v>
      </c>
      <c r="H16" s="100"/>
      <c r="I16" s="240">
        <v>5.3</v>
      </c>
      <c r="J16" s="246">
        <v>6.3</v>
      </c>
      <c r="K16" s="86">
        <v>6.8</v>
      </c>
      <c r="L16" s="237"/>
      <c r="M16" s="242">
        <v>7.1</v>
      </c>
      <c r="N16" s="214">
        <v>7.1</v>
      </c>
      <c r="O16" s="146">
        <v>6.5195583620578903</v>
      </c>
      <c r="P16" s="152"/>
    </row>
    <row r="17" spans="1:16" x14ac:dyDescent="0.25">
      <c r="A17" s="4" t="s">
        <v>14</v>
      </c>
      <c r="B17" s="88">
        <f t="shared" si="0"/>
        <v>-5.0844665733350607E-2</v>
      </c>
      <c r="C17" s="88">
        <f t="shared" si="1"/>
        <v>-0.2</v>
      </c>
      <c r="D17" s="88">
        <f t="shared" si="2"/>
        <v>4.4087339866545797E-2</v>
      </c>
      <c r="E17" s="128"/>
      <c r="F17" s="211">
        <v>0</v>
      </c>
      <c r="G17" s="130">
        <v>0</v>
      </c>
      <c r="H17" s="100"/>
      <c r="I17" s="240"/>
      <c r="J17" s="246">
        <v>0</v>
      </c>
      <c r="K17" s="86">
        <v>-0.1</v>
      </c>
      <c r="L17" s="237"/>
      <c r="M17" s="130">
        <v>-0.2</v>
      </c>
      <c r="N17" s="214">
        <v>-0.1</v>
      </c>
      <c r="O17" s="146">
        <v>4.4087339866545797E-2</v>
      </c>
      <c r="P17" s="152"/>
    </row>
    <row r="18" spans="1:16" x14ac:dyDescent="0.25">
      <c r="A18" s="4"/>
      <c r="B18" s="88"/>
      <c r="C18" s="88"/>
      <c r="D18" s="88"/>
      <c r="E18" s="128"/>
      <c r="F18" s="230"/>
      <c r="G18" s="206"/>
      <c r="H18" s="100"/>
      <c r="I18" s="240"/>
      <c r="J18" s="244"/>
      <c r="K18" s="86"/>
      <c r="L18" s="237"/>
      <c r="M18" s="242"/>
      <c r="N18" s="214"/>
      <c r="O18" s="146"/>
      <c r="P18" s="152"/>
    </row>
    <row r="19" spans="1:16" x14ac:dyDescent="0.25">
      <c r="A19" s="9" t="s">
        <v>15</v>
      </c>
      <c r="B19" s="101"/>
      <c r="C19" s="101"/>
      <c r="D19" s="101"/>
      <c r="E19" s="102"/>
      <c r="F19" s="230"/>
      <c r="G19" s="206"/>
      <c r="H19" s="100"/>
      <c r="I19" s="240"/>
      <c r="J19" s="244"/>
      <c r="K19" s="86"/>
      <c r="L19" s="237"/>
      <c r="M19" s="242"/>
      <c r="N19" s="214"/>
      <c r="O19" s="146"/>
      <c r="P19" s="152"/>
    </row>
    <row r="20" spans="1:16" x14ac:dyDescent="0.25">
      <c r="A20" s="4" t="s">
        <v>16</v>
      </c>
      <c r="B20" s="88">
        <f>AVERAGE(F20:O20)</f>
        <v>1.9445565760390848</v>
      </c>
      <c r="C20" s="88">
        <f>MIN(F20:O20)</f>
        <v>1.9</v>
      </c>
      <c r="D20" s="88">
        <f>MAX(F20:O20)</f>
        <v>2</v>
      </c>
      <c r="E20" s="128"/>
      <c r="F20" s="230">
        <v>1.9</v>
      </c>
      <c r="G20" s="206"/>
      <c r="H20" s="100"/>
      <c r="I20" s="240"/>
      <c r="J20" s="244"/>
      <c r="K20" s="86"/>
      <c r="L20" s="237"/>
      <c r="M20" s="130">
        <v>1.9</v>
      </c>
      <c r="N20" s="216">
        <v>2</v>
      </c>
      <c r="O20" s="146">
        <v>1.9782263041563399</v>
      </c>
      <c r="P20" s="152"/>
    </row>
    <row r="21" spans="1:16" x14ac:dyDescent="0.25">
      <c r="A21" s="4" t="s">
        <v>17</v>
      </c>
      <c r="B21" s="88">
        <f>AVERAGE(F21:O21)</f>
        <v>6.7876766830714006</v>
      </c>
      <c r="C21" s="88">
        <f>MIN(F21:O21)</f>
        <v>6.7</v>
      </c>
      <c r="D21" s="88">
        <f>MAX(F21:O21)</f>
        <v>6.9</v>
      </c>
      <c r="E21" s="128"/>
      <c r="F21" s="230">
        <v>6.7</v>
      </c>
      <c r="G21" s="206">
        <v>6.9</v>
      </c>
      <c r="H21" s="100">
        <v>6.7</v>
      </c>
      <c r="I21" s="240">
        <v>6.8</v>
      </c>
      <c r="J21" s="244"/>
      <c r="K21" s="86">
        <v>6.8</v>
      </c>
      <c r="L21" s="237"/>
      <c r="M21" s="130">
        <v>6.9</v>
      </c>
      <c r="N21" s="216">
        <v>6.8</v>
      </c>
      <c r="O21" s="146">
        <v>6.7014134645712096</v>
      </c>
      <c r="P21" s="152"/>
    </row>
    <row r="22" spans="1:16" x14ac:dyDescent="0.25">
      <c r="A22" s="4"/>
      <c r="B22" s="88"/>
      <c r="C22" s="88"/>
      <c r="D22" s="88"/>
      <c r="E22" s="128"/>
      <c r="F22" s="230"/>
      <c r="G22" s="206"/>
      <c r="H22" s="100"/>
      <c r="I22" s="240"/>
      <c r="J22" s="244"/>
      <c r="K22" s="86"/>
      <c r="L22" s="237"/>
      <c r="M22" s="242"/>
      <c r="N22" s="214"/>
      <c r="O22" s="146"/>
      <c r="P22" s="152"/>
    </row>
    <row r="23" spans="1:16" x14ac:dyDescent="0.25">
      <c r="A23" s="9" t="s">
        <v>18</v>
      </c>
      <c r="B23" s="101"/>
      <c r="C23" s="101"/>
      <c r="D23" s="101"/>
      <c r="E23" s="102"/>
      <c r="F23" s="230"/>
      <c r="G23" s="206"/>
      <c r="H23" s="100"/>
      <c r="I23" s="240"/>
      <c r="J23" s="244"/>
      <c r="K23" s="86"/>
      <c r="L23" s="237"/>
      <c r="M23" s="242"/>
      <c r="N23" s="214"/>
      <c r="O23" s="146"/>
      <c r="P23" s="152"/>
    </row>
    <row r="24" spans="1:16" x14ac:dyDescent="0.25">
      <c r="A24" s="4" t="s">
        <v>19</v>
      </c>
      <c r="B24" s="88">
        <f>AVERAGE(F24:O24)</f>
        <v>8.2483624891342711</v>
      </c>
      <c r="C24" s="88">
        <f>MIN(F24:O24)</f>
        <v>8.1</v>
      </c>
      <c r="D24" s="88">
        <f>MAX(F24:O24)</f>
        <v>8.5</v>
      </c>
      <c r="E24" s="128"/>
      <c r="F24" s="230">
        <v>8.1999999999999993</v>
      </c>
      <c r="G24" s="206">
        <v>8.1999999999999993</v>
      </c>
      <c r="H24" s="100">
        <v>8.1999999999999993</v>
      </c>
      <c r="I24" s="240">
        <v>8.3000000000000007</v>
      </c>
      <c r="J24" s="244">
        <v>8.1</v>
      </c>
      <c r="K24" s="86">
        <v>8.5</v>
      </c>
      <c r="L24" s="237">
        <v>8.2429927011259938</v>
      </c>
      <c r="M24" s="242">
        <v>8.3000000000000007</v>
      </c>
      <c r="N24" s="214">
        <v>8.3000000000000007</v>
      </c>
      <c r="O24" s="146">
        <v>8.1406321902167207</v>
      </c>
      <c r="P24" s="152"/>
    </row>
    <row r="25" spans="1:16" x14ac:dyDescent="0.25">
      <c r="A25" s="4" t="s">
        <v>20</v>
      </c>
      <c r="B25" s="88">
        <f>AVERAGE(F25:O25)</f>
        <v>4.1944501190836574</v>
      </c>
      <c r="C25" s="88">
        <f>MIN(F25:O25)</f>
        <v>4</v>
      </c>
      <c r="D25" s="88">
        <f>MAX(F25:O25)</f>
        <v>4.4000000000000004</v>
      </c>
      <c r="E25" s="128"/>
      <c r="F25" s="130">
        <v>4</v>
      </c>
      <c r="G25" s="206"/>
      <c r="H25" s="100"/>
      <c r="I25" s="240"/>
      <c r="J25" s="244"/>
      <c r="K25" s="86"/>
      <c r="L25" s="178"/>
      <c r="M25" s="242"/>
      <c r="N25" s="216">
        <v>4.4000000000000004</v>
      </c>
      <c r="O25" s="146">
        <v>4.18335035725097</v>
      </c>
      <c r="P25" s="152"/>
    </row>
    <row r="26" spans="1:16" x14ac:dyDescent="0.25">
      <c r="A26" s="4"/>
      <c r="B26" s="88"/>
      <c r="C26" s="88"/>
      <c r="D26" s="88"/>
      <c r="E26" s="128"/>
      <c r="F26" s="230"/>
      <c r="G26" s="206"/>
      <c r="H26" s="100"/>
      <c r="I26" s="240"/>
      <c r="J26" s="244"/>
      <c r="K26" s="86"/>
      <c r="L26" s="236"/>
      <c r="M26" s="242"/>
      <c r="N26" s="214"/>
      <c r="O26" s="146"/>
      <c r="P26" s="152"/>
    </row>
    <row r="27" spans="1:16" x14ac:dyDescent="0.25">
      <c r="A27" s="9" t="s">
        <v>21</v>
      </c>
      <c r="B27" s="88">
        <f>AVERAGE(F27:O27)</f>
        <v>1.5347646084262789E-2</v>
      </c>
      <c r="C27" s="88">
        <f>MIN(F27:O27)</f>
        <v>-0.32326176957868602</v>
      </c>
      <c r="D27" s="88">
        <f>MAX(F27:O27)</f>
        <v>0.5</v>
      </c>
      <c r="E27" s="102"/>
      <c r="F27" s="230">
        <v>-0.3</v>
      </c>
      <c r="G27" s="206"/>
      <c r="H27" s="100"/>
      <c r="I27" s="240">
        <v>0.5</v>
      </c>
      <c r="J27" s="244"/>
      <c r="K27" s="86">
        <v>0.5</v>
      </c>
      <c r="L27" s="237"/>
      <c r="M27" s="242"/>
      <c r="N27" s="214">
        <v>-0.3</v>
      </c>
      <c r="O27" s="146">
        <v>-0.32326176957868602</v>
      </c>
      <c r="P27" s="152"/>
    </row>
    <row r="28" spans="1:16" x14ac:dyDescent="0.25">
      <c r="A28" s="4"/>
      <c r="B28" s="88"/>
      <c r="C28" s="88"/>
      <c r="D28" s="88"/>
      <c r="E28" s="128"/>
      <c r="F28" s="230"/>
      <c r="G28" s="206"/>
      <c r="H28" s="100"/>
      <c r="I28" s="240"/>
      <c r="J28" s="244"/>
      <c r="K28" s="86"/>
      <c r="L28" s="236"/>
      <c r="M28" s="242"/>
      <c r="N28" s="214"/>
      <c r="O28" s="146"/>
      <c r="P28" s="152"/>
    </row>
    <row r="29" spans="1:16" x14ac:dyDescent="0.25">
      <c r="A29" s="9" t="s">
        <v>22</v>
      </c>
      <c r="B29" s="101"/>
      <c r="C29" s="101"/>
      <c r="D29" s="101"/>
      <c r="E29" s="102"/>
      <c r="F29" s="230"/>
      <c r="G29" s="206"/>
      <c r="H29" s="100"/>
      <c r="I29" s="240"/>
      <c r="J29" s="244"/>
      <c r="K29" s="86"/>
      <c r="L29" s="236"/>
      <c r="M29" s="242"/>
      <c r="N29" s="214"/>
      <c r="O29" s="146"/>
      <c r="P29" s="152"/>
    </row>
    <row r="30" spans="1:16" x14ac:dyDescent="0.25">
      <c r="A30" s="10" t="s">
        <v>23</v>
      </c>
      <c r="B30" s="88">
        <f>AVERAGE(F30:O30)</f>
        <v>-4.1275338709625133</v>
      </c>
      <c r="C30" s="88">
        <f>MIN(F30:O30)</f>
        <v>-5.0999999999999996</v>
      </c>
      <c r="D30" s="88">
        <f>MAX(F30:O30)</f>
        <v>-2.1343096493226259</v>
      </c>
      <c r="E30" s="103"/>
      <c r="F30" s="230">
        <v>-4.5999999999999996</v>
      </c>
      <c r="G30" s="206">
        <v>-4.2</v>
      </c>
      <c r="H30" s="100">
        <v>-4.7134951893399997</v>
      </c>
      <c r="I30" s="240">
        <v>-4.3</v>
      </c>
      <c r="J30" s="244">
        <v>-5.0999999999999996</v>
      </c>
      <c r="K30" s="86">
        <v>-3.8</v>
      </c>
      <c r="L30" s="237"/>
      <c r="M30" s="242">
        <v>-3.5</v>
      </c>
      <c r="N30" s="214">
        <v>-4.8</v>
      </c>
      <c r="O30" s="146">
        <v>-2.1343096493226259</v>
      </c>
      <c r="P30" s="152"/>
    </row>
    <row r="31" spans="1:16" x14ac:dyDescent="0.25">
      <c r="A31" s="10" t="s">
        <v>24</v>
      </c>
      <c r="B31" s="88">
        <f>AVERAGE(F31:O31)</f>
        <v>-3.3025479275621583</v>
      </c>
      <c r="C31" s="88">
        <f>MIN(F31:O31)</f>
        <v>-3.5</v>
      </c>
      <c r="D31" s="88">
        <f>MAX(F31:O31)</f>
        <v>-3.1050958551243162</v>
      </c>
      <c r="E31" s="103"/>
      <c r="F31" s="230">
        <v>-3.5</v>
      </c>
      <c r="G31" s="206"/>
      <c r="H31" s="100"/>
      <c r="I31" s="240"/>
      <c r="J31" s="244"/>
      <c r="K31" s="119"/>
      <c r="L31" s="237"/>
      <c r="M31" s="242"/>
      <c r="N31" s="214"/>
      <c r="O31" s="146">
        <v>-3.1050958551243162</v>
      </c>
      <c r="P31" s="152"/>
    </row>
    <row r="32" spans="1:16" x14ac:dyDescent="0.25">
      <c r="A32" s="11" t="s">
        <v>25</v>
      </c>
      <c r="B32" s="90">
        <f>AVERAGE(F32:O32)</f>
        <v>95.505111127929624</v>
      </c>
      <c r="C32" s="90">
        <f>MIN(F32:O32)</f>
        <v>92.330666767577739</v>
      </c>
      <c r="D32" s="90">
        <f>MAX(F32:O32)</f>
        <v>99.9</v>
      </c>
      <c r="E32" s="103"/>
      <c r="F32" s="231">
        <v>95.4</v>
      </c>
      <c r="G32" s="207"/>
      <c r="H32" s="108">
        <v>94</v>
      </c>
      <c r="I32" s="241">
        <v>96.5</v>
      </c>
      <c r="J32" s="245">
        <v>99.9</v>
      </c>
      <c r="K32" s="120"/>
      <c r="L32" s="90"/>
      <c r="M32" s="243"/>
      <c r="N32" s="215">
        <v>94.9</v>
      </c>
      <c r="O32" s="160">
        <v>92.330666767577739</v>
      </c>
      <c r="P32" s="152"/>
    </row>
    <row r="33" spans="1:16" x14ac:dyDescent="0.25">
      <c r="B33" s="100"/>
      <c r="C33" s="100"/>
      <c r="D33" s="100"/>
      <c r="E33" s="100"/>
      <c r="F33" s="100"/>
      <c r="G33" s="100"/>
      <c r="H33" s="100"/>
      <c r="I33" s="100"/>
      <c r="J33" s="100"/>
      <c r="K33" s="100"/>
      <c r="L33" s="100"/>
      <c r="M33" s="100"/>
      <c r="N33" s="100"/>
      <c r="O33" s="203"/>
      <c r="P33" s="152"/>
    </row>
    <row r="34" spans="1:16" x14ac:dyDescent="0.25">
      <c r="B34" s="100"/>
      <c r="C34" s="100"/>
      <c r="D34" s="100"/>
      <c r="E34" s="100"/>
      <c r="F34" s="100"/>
      <c r="G34" s="100"/>
      <c r="H34" s="100"/>
      <c r="I34" s="100"/>
      <c r="J34" s="100"/>
      <c r="K34" s="100"/>
      <c r="L34" s="100"/>
      <c r="M34" s="100"/>
      <c r="N34" s="100"/>
      <c r="O34" s="203"/>
      <c r="P34" s="152"/>
    </row>
    <row r="35" spans="1:16" x14ac:dyDescent="0.25">
      <c r="A35" s="18" t="s">
        <v>29</v>
      </c>
      <c r="B35" s="104"/>
      <c r="C35" s="104"/>
      <c r="D35" s="104"/>
      <c r="E35" s="102"/>
      <c r="F35" s="105"/>
      <c r="G35" s="105"/>
      <c r="H35" s="105"/>
      <c r="I35" s="105"/>
      <c r="J35" s="105"/>
      <c r="K35" s="105"/>
      <c r="L35" s="105"/>
      <c r="M35" s="105"/>
      <c r="N35" s="105"/>
      <c r="O35" s="189"/>
      <c r="P35" s="152"/>
    </row>
    <row r="36" spans="1:16" x14ac:dyDescent="0.25">
      <c r="A36" s="86" t="str">
        <f>Belgium!A36</f>
        <v>2022Q3</v>
      </c>
      <c r="B36" s="88">
        <f>AVERAGE(F36:O36)</f>
        <v>-3.333333333333334E-2</v>
      </c>
      <c r="C36" s="88">
        <f>MIN(F36:O36)</f>
        <v>-0.3</v>
      </c>
      <c r="D36" s="88">
        <f>MAX(F36:O36)</f>
        <v>0.1</v>
      </c>
      <c r="E36" s="100"/>
      <c r="F36" s="119">
        <v>0.1</v>
      </c>
      <c r="G36" s="165">
        <v>0</v>
      </c>
      <c r="H36" s="165">
        <v>-0.2</v>
      </c>
      <c r="I36" s="119">
        <v>0</v>
      </c>
      <c r="J36" s="137">
        <v>-0.3</v>
      </c>
      <c r="K36" s="119">
        <v>0.1</v>
      </c>
      <c r="L36" s="119"/>
      <c r="M36" s="119">
        <v>-0.2</v>
      </c>
      <c r="N36" s="119">
        <v>0.1</v>
      </c>
      <c r="O36" s="119">
        <v>0.1</v>
      </c>
      <c r="P36" s="152"/>
    </row>
    <row r="37" spans="1:16" x14ac:dyDescent="0.25">
      <c r="A37" s="133" t="str">
        <f>Belgium!A37</f>
        <v>2022Q4</v>
      </c>
      <c r="B37" s="90">
        <f>AVERAGE(F37:O37)</f>
        <v>-0.42222222222222217</v>
      </c>
      <c r="C37" s="90">
        <f>MIN(F37:O37)</f>
        <v>-1</v>
      </c>
      <c r="D37" s="90">
        <f>MAX(F37:O37)</f>
        <v>0</v>
      </c>
      <c r="E37" s="100"/>
      <c r="F37" s="120">
        <v>-0.7</v>
      </c>
      <c r="G37" s="166">
        <v>-0.2</v>
      </c>
      <c r="H37" s="166">
        <v>-1</v>
      </c>
      <c r="I37" s="133">
        <v>-0.3</v>
      </c>
      <c r="J37" s="164">
        <v>-0.7</v>
      </c>
      <c r="K37" s="120">
        <v>-0.5</v>
      </c>
      <c r="L37" s="120"/>
      <c r="M37" s="120">
        <v>-0.3</v>
      </c>
      <c r="N37" s="120">
        <v>0</v>
      </c>
      <c r="O37" s="120">
        <v>-0.1</v>
      </c>
      <c r="P37" s="152"/>
    </row>
    <row r="38" spans="1:16" x14ac:dyDescent="0.25">
      <c r="B38" s="100"/>
      <c r="C38" s="100"/>
      <c r="D38" s="100"/>
      <c r="E38" s="100"/>
      <c r="F38" s="100"/>
      <c r="G38" s="100"/>
      <c r="H38" s="100"/>
      <c r="I38" s="100"/>
      <c r="J38" s="100"/>
      <c r="K38" s="100"/>
      <c r="L38" s="100"/>
      <c r="M38" s="100"/>
      <c r="N38" s="100"/>
      <c r="O38" s="203"/>
      <c r="P38" s="152"/>
    </row>
    <row r="39" spans="1:16" x14ac:dyDescent="0.25">
      <c r="A39" s="1"/>
      <c r="B39" s="109"/>
      <c r="C39" s="109"/>
      <c r="D39" s="109"/>
      <c r="E39" s="109"/>
      <c r="F39" s="100"/>
      <c r="G39" s="100"/>
      <c r="H39" s="100"/>
      <c r="I39" s="100"/>
      <c r="J39" s="100"/>
      <c r="K39" s="100"/>
      <c r="L39" s="100"/>
      <c r="M39" s="100"/>
      <c r="N39" s="100"/>
      <c r="O39" s="203"/>
      <c r="P39" s="152"/>
    </row>
    <row r="40" spans="1:16" x14ac:dyDescent="0.25">
      <c r="A40" s="24">
        <f>Belgium!A40</f>
        <v>2023</v>
      </c>
      <c r="B40" s="110"/>
      <c r="C40" s="110"/>
      <c r="D40" s="110"/>
      <c r="E40" s="111"/>
      <c r="F40" s="105"/>
      <c r="G40" s="105"/>
      <c r="H40" s="175"/>
      <c r="I40" s="105"/>
      <c r="J40" s="106"/>
      <c r="K40" s="105"/>
      <c r="L40" s="105"/>
      <c r="M40" s="105"/>
      <c r="N40" s="138"/>
      <c r="O40" s="189"/>
      <c r="P40" s="152"/>
    </row>
    <row r="41" spans="1:16" x14ac:dyDescent="0.25">
      <c r="A41" s="4"/>
      <c r="B41" s="88"/>
      <c r="C41" s="88"/>
      <c r="D41" s="88"/>
      <c r="E41" s="128"/>
      <c r="F41" s="119"/>
      <c r="G41" s="119"/>
      <c r="H41" s="165"/>
      <c r="I41" s="119"/>
      <c r="J41" s="107"/>
      <c r="K41" s="119"/>
      <c r="L41" s="119"/>
      <c r="M41" s="119"/>
      <c r="N41" s="137"/>
      <c r="O41" s="146"/>
      <c r="P41" s="152"/>
    </row>
    <row r="42" spans="1:16" x14ac:dyDescent="0.25">
      <c r="A42" s="9" t="s">
        <v>3</v>
      </c>
      <c r="B42" s="101"/>
      <c r="C42" s="101"/>
      <c r="D42" s="101"/>
      <c r="E42" s="102"/>
      <c r="F42" s="119"/>
      <c r="G42" s="119"/>
      <c r="H42" s="165"/>
      <c r="I42" s="119"/>
      <c r="J42" s="107"/>
      <c r="K42" s="119"/>
      <c r="L42" s="119"/>
      <c r="M42" s="119"/>
      <c r="N42" s="137"/>
      <c r="O42" s="146"/>
      <c r="P42" s="153"/>
    </row>
    <row r="43" spans="1:16" x14ac:dyDescent="0.25">
      <c r="A43" s="4" t="s">
        <v>4</v>
      </c>
      <c r="B43" s="88">
        <f t="shared" ref="B43:B53" si="3">AVERAGE(F43:O43)</f>
        <v>-0.10112031105628735</v>
      </c>
      <c r="C43" s="88">
        <f t="shared" ref="C43:C53" si="4">MIN(F43:O43)</f>
        <v>-2.2000000000000002</v>
      </c>
      <c r="D43" s="88">
        <f t="shared" ref="D43:D53" si="5">MAX(F43:O43)</f>
        <v>1.1000000000000001</v>
      </c>
      <c r="E43" s="128"/>
      <c r="F43" s="211">
        <v>-1.1000000000000001</v>
      </c>
      <c r="G43" s="206">
        <v>0.7</v>
      </c>
      <c r="H43" s="100">
        <v>-2.2000000000000002</v>
      </c>
      <c r="I43" s="240">
        <v>0</v>
      </c>
      <c r="J43" s="247">
        <v>-0.6</v>
      </c>
      <c r="K43" s="86">
        <v>-0.1</v>
      </c>
      <c r="L43" s="237">
        <v>-0.19673465752159114</v>
      </c>
      <c r="M43" s="242">
        <v>0.5</v>
      </c>
      <c r="N43" s="217">
        <v>1.1000000000000001</v>
      </c>
      <c r="O43" s="146">
        <v>0.88553154695871805</v>
      </c>
      <c r="P43" s="153"/>
    </row>
    <row r="44" spans="1:16" x14ac:dyDescent="0.25">
      <c r="A44" s="4" t="s">
        <v>5</v>
      </c>
      <c r="B44" s="88">
        <f t="shared" si="3"/>
        <v>0.26583953127439197</v>
      </c>
      <c r="C44" s="88">
        <f t="shared" si="4"/>
        <v>-0.7</v>
      </c>
      <c r="D44" s="88">
        <f t="shared" si="5"/>
        <v>1.4</v>
      </c>
      <c r="E44" s="128"/>
      <c r="F44" s="211">
        <v>-0.7</v>
      </c>
      <c r="G44" s="206">
        <v>0.6</v>
      </c>
      <c r="H44" s="100"/>
      <c r="I44" s="240">
        <v>-0.4</v>
      </c>
      <c r="J44" s="247">
        <v>-0.5</v>
      </c>
      <c r="K44" s="86">
        <v>0.2</v>
      </c>
      <c r="L44" s="237"/>
      <c r="M44" s="242">
        <v>0.8</v>
      </c>
      <c r="N44" s="217">
        <v>1.4</v>
      </c>
      <c r="O44" s="146">
        <v>0.72671625019513597</v>
      </c>
      <c r="P44" s="153"/>
    </row>
    <row r="45" spans="1:16" x14ac:dyDescent="0.25">
      <c r="A45" s="4" t="s">
        <v>6</v>
      </c>
      <c r="B45" s="88">
        <f t="shared" si="3"/>
        <v>0.80528313011797126</v>
      </c>
      <c r="C45" s="88">
        <f t="shared" si="4"/>
        <v>-1.2577349590562299</v>
      </c>
      <c r="D45" s="88">
        <f t="shared" si="5"/>
        <v>1.6</v>
      </c>
      <c r="E45" s="128"/>
      <c r="F45" s="232">
        <v>1.4</v>
      </c>
      <c r="G45" s="130">
        <v>0.8</v>
      </c>
      <c r="H45" s="100"/>
      <c r="I45" s="130">
        <v>0.9</v>
      </c>
      <c r="J45" s="249">
        <v>1.2</v>
      </c>
      <c r="K45" s="86">
        <v>1.1000000000000001</v>
      </c>
      <c r="L45" s="237"/>
      <c r="M45" s="130">
        <v>1.6</v>
      </c>
      <c r="N45" s="219">
        <v>0.7</v>
      </c>
      <c r="O45" s="146">
        <v>-1.2577349590562299</v>
      </c>
      <c r="P45" s="153"/>
    </row>
    <row r="46" spans="1:16" x14ac:dyDescent="0.25">
      <c r="A46" s="4" t="s">
        <v>7</v>
      </c>
      <c r="B46" s="88">
        <f t="shared" si="3"/>
        <v>0.57643815831861245</v>
      </c>
      <c r="C46" s="88">
        <f t="shared" si="4"/>
        <v>-2.1</v>
      </c>
      <c r="D46" s="88">
        <f t="shared" si="5"/>
        <v>2.2000000000000002</v>
      </c>
      <c r="E46" s="128"/>
      <c r="F46" s="211">
        <v>-1.5</v>
      </c>
      <c r="G46" s="130">
        <v>1.6</v>
      </c>
      <c r="H46" s="100"/>
      <c r="I46" s="130">
        <v>0.3</v>
      </c>
      <c r="J46" s="249">
        <v>-2.1</v>
      </c>
      <c r="K46" s="86">
        <v>0.8</v>
      </c>
      <c r="L46" s="237"/>
      <c r="M46" s="130">
        <v>1.7</v>
      </c>
      <c r="N46" s="219">
        <v>2.2000000000000002</v>
      </c>
      <c r="O46" s="146">
        <v>1.6115052665489</v>
      </c>
      <c r="P46" s="153"/>
    </row>
    <row r="47" spans="1:16" x14ac:dyDescent="0.25">
      <c r="A47" s="4" t="s">
        <v>8</v>
      </c>
      <c r="B47" s="88">
        <f t="shared" si="3"/>
        <v>6.8540913814306501</v>
      </c>
      <c r="C47" s="88">
        <f t="shared" si="4"/>
        <v>6.8540913814306501</v>
      </c>
      <c r="D47" s="88">
        <f t="shared" si="5"/>
        <v>6.8540913814306501</v>
      </c>
      <c r="E47" s="128"/>
      <c r="F47" s="211"/>
      <c r="G47" s="206"/>
      <c r="H47" s="100"/>
      <c r="I47" s="240"/>
      <c r="J47" s="247"/>
      <c r="K47" s="86"/>
      <c r="L47" s="235"/>
      <c r="M47" s="242"/>
      <c r="N47" s="217"/>
      <c r="O47" s="146">
        <v>6.8540913814306501</v>
      </c>
      <c r="P47" s="153"/>
    </row>
    <row r="48" spans="1:16" x14ac:dyDescent="0.25">
      <c r="A48" s="4" t="s">
        <v>9</v>
      </c>
      <c r="B48" s="88">
        <f t="shared" si="3"/>
        <v>1.5626995833185</v>
      </c>
      <c r="C48" s="88">
        <f t="shared" si="4"/>
        <v>1.4253991666370001</v>
      </c>
      <c r="D48" s="88">
        <f t="shared" si="5"/>
        <v>1.7</v>
      </c>
      <c r="E48" s="128"/>
      <c r="F48" s="211"/>
      <c r="G48" s="206"/>
      <c r="H48" s="100"/>
      <c r="I48" s="240"/>
      <c r="J48" s="247"/>
      <c r="K48" s="86"/>
      <c r="L48" s="235"/>
      <c r="M48" s="242"/>
      <c r="N48" s="219">
        <v>1.7</v>
      </c>
      <c r="O48" s="146">
        <v>1.4253991666370001</v>
      </c>
      <c r="P48" s="153"/>
    </row>
    <row r="49" spans="1:16" x14ac:dyDescent="0.25">
      <c r="A49" s="4" t="s">
        <v>10</v>
      </c>
      <c r="B49" s="88">
        <f t="shared" si="3"/>
        <v>0.41982913808736794</v>
      </c>
      <c r="C49" s="88">
        <f t="shared" si="4"/>
        <v>-0.840512585737896</v>
      </c>
      <c r="D49" s="88">
        <f t="shared" si="5"/>
        <v>2.9</v>
      </c>
      <c r="E49" s="128"/>
      <c r="F49" s="211"/>
      <c r="G49" s="206"/>
      <c r="H49" s="100"/>
      <c r="I49" s="240"/>
      <c r="J49" s="249">
        <v>-0.8</v>
      </c>
      <c r="K49" s="86"/>
      <c r="L49" s="235"/>
      <c r="M49" s="242"/>
      <c r="N49" s="219">
        <v>2.9</v>
      </c>
      <c r="O49" s="146">
        <v>-0.840512585737896</v>
      </c>
      <c r="P49" s="153"/>
    </row>
    <row r="50" spans="1:16" x14ac:dyDescent="0.25">
      <c r="A50" s="4" t="s">
        <v>11</v>
      </c>
      <c r="B50" s="88">
        <f t="shared" si="3"/>
        <v>-0.23219231938452137</v>
      </c>
      <c r="C50" s="88">
        <f t="shared" si="4"/>
        <v>-0.8</v>
      </c>
      <c r="D50" s="88">
        <f t="shared" si="5"/>
        <v>0</v>
      </c>
      <c r="E50" s="128"/>
      <c r="F50" s="211">
        <v>-0.5</v>
      </c>
      <c r="G50" s="206">
        <v>0</v>
      </c>
      <c r="H50" s="100"/>
      <c r="I50" s="240"/>
      <c r="J50" s="249">
        <v>-0.2</v>
      </c>
      <c r="K50" s="86">
        <v>-0.8</v>
      </c>
      <c r="L50" s="237"/>
      <c r="M50" s="242">
        <v>0</v>
      </c>
      <c r="N50" s="219">
        <v>-0.1</v>
      </c>
      <c r="O50" s="146">
        <v>-2.53462356916495E-2</v>
      </c>
      <c r="P50" s="153"/>
    </row>
    <row r="51" spans="1:16" x14ac:dyDescent="0.25">
      <c r="A51" s="4" t="s">
        <v>12</v>
      </c>
      <c r="B51" s="88">
        <f t="shared" si="3"/>
        <v>2.6247536341519138</v>
      </c>
      <c r="C51" s="88">
        <f t="shared" si="4"/>
        <v>-0.4</v>
      </c>
      <c r="D51" s="88">
        <f t="shared" si="5"/>
        <v>3.8</v>
      </c>
      <c r="E51" s="128"/>
      <c r="F51" s="211">
        <v>-0.4</v>
      </c>
      <c r="G51" s="206">
        <v>2.6</v>
      </c>
      <c r="H51" s="100"/>
      <c r="I51" s="240">
        <v>1.1000000000000001</v>
      </c>
      <c r="J51" s="249">
        <v>3.7</v>
      </c>
      <c r="K51" s="119">
        <v>3.8</v>
      </c>
      <c r="L51" s="237"/>
      <c r="M51" s="242">
        <v>3.6</v>
      </c>
      <c r="N51" s="217">
        <v>2.8</v>
      </c>
      <c r="O51" s="146">
        <v>3.7980290732153099</v>
      </c>
      <c r="P51" s="153"/>
    </row>
    <row r="52" spans="1:16" x14ac:dyDescent="0.25">
      <c r="A52" s="4" t="s">
        <v>13</v>
      </c>
      <c r="B52" s="88">
        <f t="shared" si="3"/>
        <v>2.8465468632867967</v>
      </c>
      <c r="C52" s="88">
        <f t="shared" si="4"/>
        <v>0</v>
      </c>
      <c r="D52" s="88">
        <f t="shared" si="5"/>
        <v>4.8</v>
      </c>
      <c r="E52" s="128"/>
      <c r="F52" s="211">
        <v>0</v>
      </c>
      <c r="G52" s="206">
        <v>2.8</v>
      </c>
      <c r="H52" s="100"/>
      <c r="I52" s="240">
        <v>1.2</v>
      </c>
      <c r="J52" s="249">
        <v>3.9</v>
      </c>
      <c r="K52" s="86">
        <v>3.7</v>
      </c>
      <c r="L52" s="237"/>
      <c r="M52" s="242">
        <v>4.8</v>
      </c>
      <c r="N52" s="217">
        <v>3.3</v>
      </c>
      <c r="O52" s="146">
        <v>3.0723749062943702</v>
      </c>
      <c r="P52" s="153"/>
    </row>
    <row r="53" spans="1:16" x14ac:dyDescent="0.25">
      <c r="A53" s="4" t="s">
        <v>14</v>
      </c>
      <c r="B53" s="88">
        <f t="shared" si="3"/>
        <v>5.2405447769007085E-3</v>
      </c>
      <c r="C53" s="88">
        <f t="shared" si="4"/>
        <v>-0.4</v>
      </c>
      <c r="D53" s="88">
        <f t="shared" si="5"/>
        <v>0.43668381343830498</v>
      </c>
      <c r="E53" s="128"/>
      <c r="F53" s="211">
        <v>-0.2</v>
      </c>
      <c r="G53" s="130">
        <v>0</v>
      </c>
      <c r="H53" s="100"/>
      <c r="I53" s="240"/>
      <c r="J53" s="249">
        <v>0.1</v>
      </c>
      <c r="K53" s="86">
        <v>0.2</v>
      </c>
      <c r="L53" s="237"/>
      <c r="M53" s="130">
        <v>-0.4</v>
      </c>
      <c r="N53" s="217">
        <v>-0.1</v>
      </c>
      <c r="O53" s="146">
        <v>0.43668381343830498</v>
      </c>
      <c r="P53" s="153"/>
    </row>
    <row r="54" spans="1:16" x14ac:dyDescent="0.25">
      <c r="A54" s="4"/>
      <c r="B54" s="88"/>
      <c r="C54" s="88"/>
      <c r="D54" s="88"/>
      <c r="E54" s="128"/>
      <c r="F54" s="230"/>
      <c r="G54" s="206"/>
      <c r="H54" s="100"/>
      <c r="I54" s="240"/>
      <c r="J54" s="247"/>
      <c r="K54" s="86"/>
      <c r="L54" s="237"/>
      <c r="M54" s="242"/>
      <c r="N54" s="217"/>
      <c r="O54" s="146"/>
      <c r="P54" s="153"/>
    </row>
    <row r="55" spans="1:16" x14ac:dyDescent="0.25">
      <c r="A55" s="9" t="s">
        <v>15</v>
      </c>
      <c r="B55" s="101"/>
      <c r="C55" s="101"/>
      <c r="D55" s="101"/>
      <c r="E55" s="102"/>
      <c r="F55" s="230"/>
      <c r="G55" s="206"/>
      <c r="H55" s="100"/>
      <c r="I55" s="240"/>
      <c r="J55" s="247"/>
      <c r="K55" s="86"/>
      <c r="L55" s="237"/>
      <c r="M55" s="242"/>
      <c r="N55" s="217"/>
      <c r="O55" s="146"/>
      <c r="P55" s="153"/>
    </row>
    <row r="56" spans="1:16" x14ac:dyDescent="0.25">
      <c r="A56" s="4" t="s">
        <v>16</v>
      </c>
      <c r="B56" s="88">
        <f>AVERAGE(F56:O56)</f>
        <v>0.17012157401243</v>
      </c>
      <c r="C56" s="88">
        <f>MIN(F56:O56)</f>
        <v>-0.2</v>
      </c>
      <c r="D56" s="88">
        <f>MAX(F56:O56)</f>
        <v>0.4</v>
      </c>
      <c r="E56" s="128"/>
      <c r="F56" s="230">
        <v>-0.2</v>
      </c>
      <c r="G56" s="206"/>
      <c r="H56" s="100"/>
      <c r="I56" s="240"/>
      <c r="J56" s="247"/>
      <c r="K56" s="86"/>
      <c r="L56" s="237"/>
      <c r="M56" s="130">
        <v>0.4</v>
      </c>
      <c r="N56" s="219">
        <v>0.3</v>
      </c>
      <c r="O56" s="146">
        <v>0.18048629604972</v>
      </c>
      <c r="P56" s="153"/>
    </row>
    <row r="57" spans="1:16" x14ac:dyDescent="0.25">
      <c r="A57" s="4" t="s">
        <v>17</v>
      </c>
      <c r="B57" s="88">
        <f>AVERAGE(F57:O57)</f>
        <v>7.0685876605250488</v>
      </c>
      <c r="C57" s="88">
        <f>MIN(F57:O57)</f>
        <v>6.9</v>
      </c>
      <c r="D57" s="88">
        <f>MAX(F57:O57)</f>
        <v>7.2</v>
      </c>
      <c r="E57" s="128"/>
      <c r="F57" s="230">
        <v>7</v>
      </c>
      <c r="G57" s="206">
        <v>7.2</v>
      </c>
      <c r="H57" s="100">
        <v>7.1</v>
      </c>
      <c r="I57" s="240">
        <v>7.2</v>
      </c>
      <c r="J57" s="247"/>
      <c r="K57" s="119">
        <v>7</v>
      </c>
      <c r="L57" s="237"/>
      <c r="M57" s="130">
        <v>7.2</v>
      </c>
      <c r="N57" s="219">
        <v>6.9</v>
      </c>
      <c r="O57" s="146">
        <v>6.9487012842003901</v>
      </c>
      <c r="P57" s="153"/>
    </row>
    <row r="58" spans="1:16" x14ac:dyDescent="0.25">
      <c r="A58" s="4"/>
      <c r="B58" s="88"/>
      <c r="C58" s="88"/>
      <c r="D58" s="88"/>
      <c r="E58" s="128"/>
      <c r="F58" s="230"/>
      <c r="G58" s="206"/>
      <c r="H58" s="100"/>
      <c r="I58" s="240"/>
      <c r="J58" s="247"/>
      <c r="K58" s="86"/>
      <c r="L58" s="237"/>
      <c r="M58" s="242"/>
      <c r="N58" s="217"/>
      <c r="O58" s="146"/>
      <c r="P58" s="153"/>
    </row>
    <row r="59" spans="1:16" x14ac:dyDescent="0.25">
      <c r="A59" s="9" t="s">
        <v>18</v>
      </c>
      <c r="B59" s="101"/>
      <c r="C59" s="101"/>
      <c r="D59" s="101"/>
      <c r="E59" s="102"/>
      <c r="F59" s="230"/>
      <c r="G59" s="206"/>
      <c r="H59" s="100"/>
      <c r="I59" s="240"/>
      <c r="J59" s="247"/>
      <c r="K59" s="86"/>
      <c r="L59" s="237"/>
      <c r="M59" s="242"/>
      <c r="N59" s="217"/>
      <c r="O59" s="146"/>
      <c r="P59" s="153"/>
    </row>
    <row r="60" spans="1:16" x14ac:dyDescent="0.25">
      <c r="A60" s="4" t="s">
        <v>19</v>
      </c>
      <c r="B60" s="88">
        <f>AVERAGE(F60:O60)</f>
        <v>5.7092565465369116</v>
      </c>
      <c r="C60" s="88">
        <f>MIN(F60:O60)</f>
        <v>4.4000000000000004</v>
      </c>
      <c r="D60" s="88">
        <f>MAX(F60:O60)</f>
        <v>6.7</v>
      </c>
      <c r="E60" s="128"/>
      <c r="F60" s="230">
        <v>6.3</v>
      </c>
      <c r="G60" s="206">
        <v>6.7</v>
      </c>
      <c r="H60" s="100">
        <v>6.2</v>
      </c>
      <c r="I60" s="240">
        <v>6</v>
      </c>
      <c r="J60" s="247">
        <v>4.4000000000000004</v>
      </c>
      <c r="K60" s="119">
        <v>5</v>
      </c>
      <c r="L60" s="237">
        <v>5.7778071088786946</v>
      </c>
      <c r="M60" s="242">
        <v>5.0999999999999996</v>
      </c>
      <c r="N60" s="217">
        <v>6.1</v>
      </c>
      <c r="O60" s="146">
        <v>5.5147583564904199</v>
      </c>
      <c r="P60" s="153"/>
    </row>
    <row r="61" spans="1:16" x14ac:dyDescent="0.25">
      <c r="A61" s="4" t="s">
        <v>20</v>
      </c>
      <c r="B61" s="88">
        <f>AVERAGE(F61:O61)</f>
        <v>3.8040169897928529</v>
      </c>
      <c r="C61" s="88">
        <f>MIN(F61:O61)</f>
        <v>3.1</v>
      </c>
      <c r="D61" s="88">
        <f>MAX(F61:O61)</f>
        <v>4.5</v>
      </c>
      <c r="E61" s="128"/>
      <c r="F61" s="130">
        <v>3.1</v>
      </c>
      <c r="G61" s="206"/>
      <c r="H61" s="100"/>
      <c r="I61" s="240"/>
      <c r="J61" s="247"/>
      <c r="K61" s="86"/>
      <c r="L61" s="178"/>
      <c r="M61" s="242"/>
      <c r="N61" s="219">
        <v>4.5</v>
      </c>
      <c r="O61" s="146">
        <v>3.8120509693785598</v>
      </c>
      <c r="P61" s="153"/>
    </row>
    <row r="62" spans="1:16" x14ac:dyDescent="0.25">
      <c r="A62" s="4"/>
      <c r="B62" s="88"/>
      <c r="C62" s="88"/>
      <c r="D62" s="88"/>
      <c r="E62" s="128"/>
      <c r="F62" s="230"/>
      <c r="G62" s="206"/>
      <c r="H62" s="100"/>
      <c r="I62" s="240"/>
      <c r="J62" s="247"/>
      <c r="K62" s="86"/>
      <c r="L62" s="236"/>
      <c r="M62" s="242"/>
      <c r="N62" s="217"/>
      <c r="O62" s="146"/>
      <c r="P62" s="153"/>
    </row>
    <row r="63" spans="1:16" x14ac:dyDescent="0.25">
      <c r="A63" s="9" t="s">
        <v>21</v>
      </c>
      <c r="B63" s="88">
        <f>AVERAGE(F63:O63)</f>
        <v>0.18523152348975119</v>
      </c>
      <c r="C63" s="88">
        <f>MIN(F63:O63)</f>
        <v>-0.473842382551244</v>
      </c>
      <c r="D63" s="88">
        <f>MAX(F63:O63)</f>
        <v>1.4</v>
      </c>
      <c r="E63" s="102"/>
      <c r="F63" s="230">
        <v>-0.3</v>
      </c>
      <c r="G63" s="206"/>
      <c r="H63" s="100"/>
      <c r="I63" s="240">
        <v>1.4</v>
      </c>
      <c r="J63" s="247"/>
      <c r="K63" s="86">
        <v>0.4</v>
      </c>
      <c r="L63" s="237"/>
      <c r="M63" s="242"/>
      <c r="N63" s="217">
        <v>-0.1</v>
      </c>
      <c r="O63" s="146">
        <v>-0.473842382551244</v>
      </c>
      <c r="P63" s="153"/>
    </row>
    <row r="64" spans="1:16" x14ac:dyDescent="0.25">
      <c r="A64" s="4"/>
      <c r="B64" s="88"/>
      <c r="C64" s="88"/>
      <c r="D64" s="88"/>
      <c r="E64" s="128"/>
      <c r="F64" s="230"/>
      <c r="G64" s="206"/>
      <c r="H64" s="100"/>
      <c r="I64" s="240"/>
      <c r="J64" s="247"/>
      <c r="K64" s="86"/>
      <c r="L64" s="236"/>
      <c r="M64" s="242"/>
      <c r="N64" s="217"/>
      <c r="O64" s="146"/>
      <c r="P64" s="153"/>
    </row>
    <row r="65" spans="1:16" x14ac:dyDescent="0.25">
      <c r="A65" s="9" t="s">
        <v>22</v>
      </c>
      <c r="B65" s="101"/>
      <c r="C65" s="101"/>
      <c r="D65" s="101"/>
      <c r="E65" s="102"/>
      <c r="F65" s="230"/>
      <c r="G65" s="206"/>
      <c r="H65" s="100"/>
      <c r="I65" s="240"/>
      <c r="J65" s="247"/>
      <c r="K65" s="86"/>
      <c r="L65" s="236"/>
      <c r="M65" s="242"/>
      <c r="N65" s="217"/>
      <c r="O65" s="146"/>
      <c r="P65" s="153"/>
    </row>
    <row r="66" spans="1:16" x14ac:dyDescent="0.25">
      <c r="A66" s="10" t="s">
        <v>23</v>
      </c>
      <c r="B66" s="88">
        <f>AVERAGE(F66:O66)</f>
        <v>-3.6052797716622291</v>
      </c>
      <c r="C66" s="88">
        <f>MIN(F66:O66)</f>
        <v>-6.2</v>
      </c>
      <c r="D66" s="88">
        <f>MAX(F66:O66)</f>
        <v>-1.2475179449600604</v>
      </c>
      <c r="E66" s="103"/>
      <c r="F66" s="230">
        <v>-4.2</v>
      </c>
      <c r="G66" s="206">
        <v>-3.6</v>
      </c>
      <c r="H66" s="100">
        <v>-6.2</v>
      </c>
      <c r="I66" s="240">
        <v>-3.2</v>
      </c>
      <c r="J66" s="247">
        <v>-4.3</v>
      </c>
      <c r="K66" s="86">
        <v>-2.4</v>
      </c>
      <c r="L66" s="237"/>
      <c r="M66" s="242">
        <v>-3</v>
      </c>
      <c r="N66" s="217">
        <v>-4.3</v>
      </c>
      <c r="O66" s="146">
        <v>-1.2475179449600604</v>
      </c>
      <c r="P66" s="153"/>
    </row>
    <row r="67" spans="1:16" x14ac:dyDescent="0.25">
      <c r="A67" s="10" t="s">
        <v>24</v>
      </c>
      <c r="B67" s="88">
        <f>AVERAGE(F67:O67)</f>
        <v>-2.7077816913985453</v>
      </c>
      <c r="C67" s="88">
        <f>MIN(F67:O67)</f>
        <v>-3</v>
      </c>
      <c r="D67" s="88">
        <f>MAX(F67:O67)</f>
        <v>-2.4155633827970902</v>
      </c>
      <c r="E67" s="103"/>
      <c r="F67" s="230">
        <v>-3</v>
      </c>
      <c r="G67" s="206"/>
      <c r="H67" s="100"/>
      <c r="I67" s="240"/>
      <c r="J67" s="247"/>
      <c r="K67" s="119"/>
      <c r="L67" s="237"/>
      <c r="M67" s="242"/>
      <c r="N67" s="217"/>
      <c r="O67" s="146">
        <v>-2.4155633827970902</v>
      </c>
      <c r="P67" s="153"/>
    </row>
    <row r="68" spans="1:16" x14ac:dyDescent="0.25">
      <c r="A68" s="11" t="s">
        <v>25</v>
      </c>
      <c r="B68" s="90">
        <f>AVERAGE(F68:O68)</f>
        <v>95.428820807544525</v>
      </c>
      <c r="C68" s="90">
        <f>MIN(F68:O68)</f>
        <v>90.672924845267204</v>
      </c>
      <c r="D68" s="90">
        <f>MAX(F68:O68)</f>
        <v>98.4</v>
      </c>
      <c r="E68" s="112"/>
      <c r="F68" s="231">
        <v>95.8</v>
      </c>
      <c r="G68" s="207"/>
      <c r="H68" s="108">
        <v>97.3</v>
      </c>
      <c r="I68" s="241">
        <v>95.9</v>
      </c>
      <c r="J68" s="248">
        <v>98.4</v>
      </c>
      <c r="K68" s="120"/>
      <c r="L68" s="90"/>
      <c r="M68" s="243"/>
      <c r="N68" s="218">
        <v>94.5</v>
      </c>
      <c r="O68" s="160">
        <v>90.672924845267204</v>
      </c>
      <c r="P68" s="153"/>
    </row>
    <row r="69" spans="1:16" x14ac:dyDescent="0.25">
      <c r="A69" s="23"/>
      <c r="B69" s="20"/>
      <c r="C69" s="20"/>
      <c r="D69" s="20"/>
      <c r="E69" s="20"/>
      <c r="O69" s="147"/>
      <c r="P69" s="153"/>
    </row>
    <row r="70" spans="1:16" s="188" customFormat="1" x14ac:dyDescent="0.25">
      <c r="A70" s="20"/>
      <c r="B70" s="20"/>
      <c r="C70" s="20"/>
      <c r="D70" s="20"/>
      <c r="E70" s="20"/>
      <c r="O70" s="147"/>
      <c r="P70" s="153"/>
    </row>
    <row r="71" spans="1:16" s="188" customFormat="1" x14ac:dyDescent="0.25">
      <c r="A71" s="24">
        <f>Belgium!A71</f>
        <v>2024</v>
      </c>
      <c r="B71" s="110"/>
      <c r="C71" s="110"/>
      <c r="D71" s="110"/>
      <c r="E71" s="111"/>
      <c r="F71" s="105"/>
      <c r="G71" s="105"/>
      <c r="H71" s="105"/>
      <c r="I71" s="106"/>
      <c r="J71" s="105"/>
      <c r="K71" s="105"/>
      <c r="L71" s="105"/>
      <c r="M71" s="105"/>
      <c r="N71" s="138"/>
      <c r="O71" s="189"/>
      <c r="P71" s="153"/>
    </row>
    <row r="72" spans="1:16" s="188" customFormat="1" x14ac:dyDescent="0.25">
      <c r="A72" s="4"/>
      <c r="B72" s="192"/>
      <c r="C72" s="192"/>
      <c r="D72" s="192"/>
      <c r="E72" s="199"/>
      <c r="F72" s="119"/>
      <c r="G72" s="119"/>
      <c r="H72" s="119"/>
      <c r="I72" s="107"/>
      <c r="J72" s="119"/>
      <c r="K72" s="119"/>
      <c r="L72" s="119"/>
      <c r="M72" s="119"/>
      <c r="N72" s="137"/>
      <c r="O72" s="146"/>
      <c r="P72" s="153"/>
    </row>
    <row r="73" spans="1:16" s="188" customFormat="1" x14ac:dyDescent="0.25">
      <c r="A73" s="9" t="s">
        <v>3</v>
      </c>
      <c r="B73" s="101"/>
      <c r="C73" s="101"/>
      <c r="D73" s="101"/>
      <c r="E73" s="102"/>
      <c r="F73" s="119"/>
      <c r="G73" s="119"/>
      <c r="H73" s="119"/>
      <c r="I73" s="119"/>
      <c r="J73" s="137"/>
      <c r="K73" s="119"/>
      <c r="L73" s="119"/>
      <c r="M73" s="119"/>
      <c r="N73" s="137"/>
      <c r="O73" s="146"/>
      <c r="P73" s="153"/>
    </row>
    <row r="74" spans="1:16" s="188" customFormat="1" x14ac:dyDescent="0.25">
      <c r="A74" s="4" t="s">
        <v>4</v>
      </c>
      <c r="B74" s="192">
        <f>AVERAGE(F74:O74)</f>
        <v>1.7271145070298481</v>
      </c>
      <c r="C74" s="192">
        <f t="shared" ref="C74:C84" si="6">MIN(F74:O74)</f>
        <v>1.2</v>
      </c>
      <c r="D74" s="192">
        <f t="shared" ref="D74:D84" si="7">MAX(F74:O74)</f>
        <v>2.1</v>
      </c>
      <c r="E74" s="199"/>
      <c r="F74" s="200"/>
      <c r="G74" s="200"/>
      <c r="H74" s="100">
        <v>1.2</v>
      </c>
      <c r="I74" s="204"/>
      <c r="J74" s="252">
        <v>1.6</v>
      </c>
      <c r="K74" s="119"/>
      <c r="L74" s="192"/>
      <c r="M74" s="130">
        <v>2.1</v>
      </c>
      <c r="N74" s="222">
        <v>1.8</v>
      </c>
      <c r="O74" s="146">
        <v>1.9355725351492401</v>
      </c>
      <c r="P74" s="153"/>
    </row>
    <row r="75" spans="1:16" s="188" customFormat="1" x14ac:dyDescent="0.25">
      <c r="A75" s="4" t="s">
        <v>5</v>
      </c>
      <c r="B75" s="192">
        <f t="shared" ref="B75:B84" si="8">AVERAGE(F75:O75)</f>
        <v>1.42940584675014</v>
      </c>
      <c r="C75" s="192">
        <f t="shared" si="6"/>
        <v>1.18821754025042</v>
      </c>
      <c r="D75" s="192">
        <f t="shared" si="7"/>
        <v>1.6</v>
      </c>
      <c r="E75" s="199"/>
      <c r="F75" s="200"/>
      <c r="G75" s="200"/>
      <c r="H75" s="100"/>
      <c r="I75" s="204"/>
      <c r="J75" s="252">
        <v>1.5</v>
      </c>
      <c r="K75" s="119"/>
      <c r="L75" s="192"/>
      <c r="M75" s="242"/>
      <c r="N75" s="222">
        <v>1.6</v>
      </c>
      <c r="O75" s="146">
        <v>1.18821754025042</v>
      </c>
      <c r="P75" s="153"/>
    </row>
    <row r="76" spans="1:16" s="188" customFormat="1" x14ac:dyDescent="0.25">
      <c r="A76" s="4" t="s">
        <v>6</v>
      </c>
      <c r="B76" s="192">
        <f t="shared" si="8"/>
        <v>1.04877702573805</v>
      </c>
      <c r="C76" s="192">
        <f t="shared" si="6"/>
        <v>0.9</v>
      </c>
      <c r="D76" s="192">
        <f t="shared" si="7"/>
        <v>1.2</v>
      </c>
      <c r="E76" s="199"/>
      <c r="F76" s="130"/>
      <c r="G76" s="130"/>
      <c r="H76" s="100"/>
      <c r="I76" s="130"/>
      <c r="J76" s="252">
        <v>1.2</v>
      </c>
      <c r="K76" s="119"/>
      <c r="L76" s="89"/>
      <c r="M76" s="242"/>
      <c r="N76" s="222">
        <v>0.9</v>
      </c>
      <c r="O76" s="146">
        <v>1.0463310772141501</v>
      </c>
      <c r="P76" s="153"/>
    </row>
    <row r="77" spans="1:16" s="188" customFormat="1" x14ac:dyDescent="0.25">
      <c r="A77" s="4" t="s">
        <v>7</v>
      </c>
      <c r="B77" s="192">
        <f t="shared" si="8"/>
        <v>2.7189473325688032</v>
      </c>
      <c r="C77" s="192">
        <f t="shared" si="6"/>
        <v>2.4</v>
      </c>
      <c r="D77" s="192">
        <f t="shared" si="7"/>
        <v>2.9568419977064102</v>
      </c>
      <c r="E77" s="199"/>
      <c r="F77" s="130"/>
      <c r="G77" s="130"/>
      <c r="H77" s="100"/>
      <c r="I77" s="130"/>
      <c r="J77" s="252">
        <v>2.4</v>
      </c>
      <c r="K77" s="119"/>
      <c r="L77" s="89"/>
      <c r="M77" s="242"/>
      <c r="N77" s="222">
        <v>2.8</v>
      </c>
      <c r="O77" s="146">
        <v>2.9568419977064102</v>
      </c>
      <c r="P77" s="153"/>
    </row>
    <row r="78" spans="1:16" s="188" customFormat="1" x14ac:dyDescent="0.25">
      <c r="A78" s="4" t="s">
        <v>8</v>
      </c>
      <c r="B78" s="192">
        <f t="shared" si="8"/>
        <v>3.5265995209535999</v>
      </c>
      <c r="C78" s="192">
        <f t="shared" si="6"/>
        <v>3.5265995209535999</v>
      </c>
      <c r="D78" s="192">
        <f t="shared" si="7"/>
        <v>3.5265995209535999</v>
      </c>
      <c r="E78" s="199"/>
      <c r="F78" s="200"/>
      <c r="G78" s="200"/>
      <c r="H78" s="100"/>
      <c r="I78" s="204"/>
      <c r="J78" s="250"/>
      <c r="K78" s="119"/>
      <c r="L78" s="192"/>
      <c r="M78" s="242"/>
      <c r="N78" s="220"/>
      <c r="O78" s="146">
        <v>3.5265995209535999</v>
      </c>
      <c r="P78" s="153"/>
    </row>
    <row r="79" spans="1:16" s="188" customFormat="1" x14ac:dyDescent="0.25">
      <c r="A79" s="4" t="s">
        <v>9</v>
      </c>
      <c r="B79" s="192">
        <f t="shared" si="8"/>
        <v>3.2788924507132649</v>
      </c>
      <c r="C79" s="192">
        <f t="shared" si="6"/>
        <v>2.6</v>
      </c>
      <c r="D79" s="192">
        <f t="shared" si="7"/>
        <v>3.9577849014265301</v>
      </c>
      <c r="E79" s="199"/>
      <c r="F79" s="200"/>
      <c r="G79" s="200"/>
      <c r="H79" s="100"/>
      <c r="I79" s="204"/>
      <c r="J79" s="250"/>
      <c r="K79" s="119"/>
      <c r="L79" s="192"/>
      <c r="M79" s="242"/>
      <c r="N79" s="222">
        <v>2.6</v>
      </c>
      <c r="O79" s="146">
        <v>3.9577849014265301</v>
      </c>
      <c r="P79" s="153"/>
    </row>
    <row r="80" spans="1:16" s="188" customFormat="1" x14ac:dyDescent="0.25">
      <c r="A80" s="4" t="s">
        <v>10</v>
      </c>
      <c r="B80" s="192">
        <f t="shared" si="8"/>
        <v>1.4612960177630683</v>
      </c>
      <c r="C80" s="192">
        <f t="shared" si="6"/>
        <v>8.3888053289204997E-2</v>
      </c>
      <c r="D80" s="192">
        <f t="shared" si="7"/>
        <v>3.1</v>
      </c>
      <c r="E80" s="199"/>
      <c r="F80" s="200"/>
      <c r="G80" s="200"/>
      <c r="H80" s="100"/>
      <c r="I80" s="204"/>
      <c r="J80" s="252">
        <v>1.2</v>
      </c>
      <c r="K80" s="119"/>
      <c r="L80" s="192"/>
      <c r="M80" s="242"/>
      <c r="N80" s="222">
        <v>3.1</v>
      </c>
      <c r="O80" s="146">
        <v>8.3888053289204997E-2</v>
      </c>
      <c r="P80" s="153"/>
    </row>
    <row r="81" spans="1:16" s="188" customFormat="1" x14ac:dyDescent="0.25">
      <c r="A81" s="4" t="s">
        <v>11</v>
      </c>
      <c r="B81" s="192">
        <f t="shared" si="8"/>
        <v>7.0659152121325577E-2</v>
      </c>
      <c r="C81" s="192">
        <f t="shared" si="6"/>
        <v>0</v>
      </c>
      <c r="D81" s="192">
        <f t="shared" si="7"/>
        <v>0.2</v>
      </c>
      <c r="E81" s="199"/>
      <c r="F81" s="200"/>
      <c r="G81" s="200"/>
      <c r="H81" s="100"/>
      <c r="I81" s="204"/>
      <c r="J81" s="252">
        <v>0</v>
      </c>
      <c r="K81" s="119"/>
      <c r="L81" s="192"/>
      <c r="M81" s="242"/>
      <c r="N81" s="222">
        <v>0.2</v>
      </c>
      <c r="O81" s="146">
        <v>1.19774563639767E-2</v>
      </c>
      <c r="P81" s="153"/>
    </row>
    <row r="82" spans="1:16" s="188" customFormat="1" x14ac:dyDescent="0.25">
      <c r="A82" s="4" t="s">
        <v>12</v>
      </c>
      <c r="B82" s="192">
        <f t="shared" si="8"/>
        <v>3.5052415214493298</v>
      </c>
      <c r="C82" s="192">
        <f t="shared" si="6"/>
        <v>3.1</v>
      </c>
      <c r="D82" s="192">
        <f t="shared" si="7"/>
        <v>3.9157245643479901</v>
      </c>
      <c r="E82" s="199"/>
      <c r="F82" s="200"/>
      <c r="G82" s="200"/>
      <c r="H82" s="100"/>
      <c r="I82" s="204"/>
      <c r="J82" s="252">
        <v>3.5</v>
      </c>
      <c r="K82" s="119"/>
      <c r="L82" s="192"/>
      <c r="M82" s="242"/>
      <c r="N82" s="222">
        <v>3.1</v>
      </c>
      <c r="O82" s="146">
        <v>3.9157245643479901</v>
      </c>
      <c r="P82" s="153"/>
    </row>
    <row r="83" spans="1:16" s="188" customFormat="1" x14ac:dyDescent="0.25">
      <c r="A83" s="4" t="s">
        <v>13</v>
      </c>
      <c r="B83" s="192">
        <f t="shared" si="8"/>
        <v>3.4609000594091732</v>
      </c>
      <c r="C83" s="192">
        <f t="shared" si="6"/>
        <v>3.28270017822752</v>
      </c>
      <c r="D83" s="192">
        <f t="shared" si="7"/>
        <v>3.7</v>
      </c>
      <c r="E83" s="199"/>
      <c r="F83" s="200"/>
      <c r="G83" s="200"/>
      <c r="H83" s="100"/>
      <c r="I83" s="204"/>
      <c r="J83" s="252">
        <v>3.7</v>
      </c>
      <c r="K83" s="119"/>
      <c r="L83" s="192"/>
      <c r="M83" s="242"/>
      <c r="N83" s="222">
        <v>3.4</v>
      </c>
      <c r="O83" s="146">
        <v>3.28270017822752</v>
      </c>
      <c r="P83" s="153"/>
    </row>
    <row r="84" spans="1:16" s="188" customFormat="1" x14ac:dyDescent="0.25">
      <c r="A84" s="4" t="s">
        <v>14</v>
      </c>
      <c r="B84" s="192">
        <f t="shared" si="8"/>
        <v>0.16516523620206799</v>
      </c>
      <c r="C84" s="192">
        <f t="shared" si="6"/>
        <v>0</v>
      </c>
      <c r="D84" s="192">
        <f t="shared" si="7"/>
        <v>0.39549570860620398</v>
      </c>
      <c r="E84" s="199"/>
      <c r="F84" s="200"/>
      <c r="G84" s="200"/>
      <c r="H84" s="100"/>
      <c r="I84" s="204"/>
      <c r="J84" s="252">
        <v>0.1</v>
      </c>
      <c r="K84" s="119"/>
      <c r="L84" s="89"/>
      <c r="M84" s="242"/>
      <c r="N84" s="222">
        <v>0</v>
      </c>
      <c r="O84" s="146">
        <v>0.39549570860620398</v>
      </c>
      <c r="P84" s="153"/>
    </row>
    <row r="85" spans="1:16" s="188" customFormat="1" x14ac:dyDescent="0.25">
      <c r="A85" s="4"/>
      <c r="B85" s="192"/>
      <c r="C85" s="192"/>
      <c r="D85" s="192"/>
      <c r="E85" s="199"/>
      <c r="F85" s="200"/>
      <c r="G85" s="200"/>
      <c r="H85" s="100"/>
      <c r="I85" s="204"/>
      <c r="J85" s="250"/>
      <c r="K85" s="119"/>
      <c r="L85" s="192"/>
      <c r="M85" s="242"/>
      <c r="N85" s="220"/>
      <c r="O85" s="146"/>
      <c r="P85" s="153"/>
    </row>
    <row r="86" spans="1:16" s="188" customFormat="1" x14ac:dyDescent="0.25">
      <c r="A86" s="9" t="s">
        <v>15</v>
      </c>
      <c r="B86" s="101"/>
      <c r="C86" s="101"/>
      <c r="D86" s="101"/>
      <c r="E86" s="102"/>
      <c r="F86" s="200"/>
      <c r="G86" s="200"/>
      <c r="H86" s="100"/>
      <c r="I86" s="204"/>
      <c r="J86" s="250"/>
      <c r="K86" s="119"/>
      <c r="L86" s="192"/>
      <c r="M86" s="242"/>
      <c r="N86" s="220"/>
      <c r="O86" s="146"/>
      <c r="P86" s="153"/>
    </row>
    <row r="87" spans="1:16" s="188" customFormat="1" x14ac:dyDescent="0.25">
      <c r="A87" s="4" t="s">
        <v>16</v>
      </c>
      <c r="B87" s="192">
        <f>AVERAGE(F87:O87)</f>
        <v>0.35673157091829499</v>
      </c>
      <c r="C87" s="192">
        <f>MIN(F87:O87)</f>
        <v>0.21346314183658999</v>
      </c>
      <c r="D87" s="192">
        <f>MAX(F87:O87)</f>
        <v>0.5</v>
      </c>
      <c r="E87" s="199"/>
      <c r="F87" s="200"/>
      <c r="G87" s="200"/>
      <c r="H87" s="100"/>
      <c r="I87" s="204"/>
      <c r="J87" s="250"/>
      <c r="K87" s="119"/>
      <c r="L87" s="89"/>
      <c r="M87" s="242"/>
      <c r="N87" s="222">
        <v>0.5</v>
      </c>
      <c r="O87" s="146">
        <v>0.21346314183658999</v>
      </c>
      <c r="P87" s="153"/>
    </row>
    <row r="88" spans="1:16" s="188" customFormat="1" x14ac:dyDescent="0.25">
      <c r="A88" s="4" t="s">
        <v>17</v>
      </c>
      <c r="B88" s="192">
        <f>AVERAGE(F88:O88)</f>
        <v>7.0012030638565035</v>
      </c>
      <c r="C88" s="192">
        <f>MIN(F88:O88)</f>
        <v>6.8</v>
      </c>
      <c r="D88" s="192">
        <f>MAX(F88:O88)</f>
        <v>7.2</v>
      </c>
      <c r="E88" s="199"/>
      <c r="F88" s="200"/>
      <c r="G88" s="200"/>
      <c r="H88" s="100">
        <v>7.2</v>
      </c>
      <c r="I88" s="204"/>
      <c r="J88" s="250"/>
      <c r="K88" s="119"/>
      <c r="L88" s="89"/>
      <c r="M88" s="242"/>
      <c r="N88" s="222">
        <v>6.8</v>
      </c>
      <c r="O88" s="146">
        <v>7.0036091915695096</v>
      </c>
      <c r="P88" s="153"/>
    </row>
    <row r="89" spans="1:16" s="188" customFormat="1" x14ac:dyDescent="0.25">
      <c r="A89" s="4"/>
      <c r="B89" s="192"/>
      <c r="C89" s="192"/>
      <c r="D89" s="192"/>
      <c r="E89" s="199"/>
      <c r="F89" s="200"/>
      <c r="G89" s="200"/>
      <c r="H89" s="100"/>
      <c r="I89" s="204"/>
      <c r="J89" s="250"/>
      <c r="K89" s="119"/>
      <c r="L89" s="192"/>
      <c r="M89" s="242"/>
      <c r="N89" s="220"/>
      <c r="O89" s="146"/>
      <c r="P89" s="153"/>
    </row>
    <row r="90" spans="1:16" s="188" customFormat="1" x14ac:dyDescent="0.25">
      <c r="A90" s="9" t="s">
        <v>18</v>
      </c>
      <c r="B90" s="101"/>
      <c r="C90" s="101"/>
      <c r="D90" s="101"/>
      <c r="E90" s="102"/>
      <c r="F90" s="200"/>
      <c r="G90" s="200"/>
      <c r="H90" s="100"/>
      <c r="I90" s="204"/>
      <c r="J90" s="250"/>
      <c r="K90" s="119"/>
      <c r="L90" s="192"/>
      <c r="M90" s="242"/>
      <c r="N90" s="220"/>
      <c r="O90" s="146"/>
      <c r="P90" s="153"/>
    </row>
    <row r="91" spans="1:16" s="188" customFormat="1" x14ac:dyDescent="0.25">
      <c r="A91" s="4" t="s">
        <v>19</v>
      </c>
      <c r="B91" s="192">
        <f>AVERAGE(F91:O91)</f>
        <v>1.9779356154041619</v>
      </c>
      <c r="C91" s="192">
        <f>MIN(F91:O91)</f>
        <v>1.7</v>
      </c>
      <c r="D91" s="192">
        <f>MAX(F91:O91)</f>
        <v>2.2896780770208101</v>
      </c>
      <c r="E91" s="199"/>
      <c r="F91" s="200"/>
      <c r="G91" s="200"/>
      <c r="H91" s="100">
        <v>1.7</v>
      </c>
      <c r="I91" s="204"/>
      <c r="J91" s="252">
        <v>2.2000000000000002</v>
      </c>
      <c r="K91" s="119"/>
      <c r="L91" s="192"/>
      <c r="M91" s="130">
        <v>1.8</v>
      </c>
      <c r="N91" s="222">
        <v>1.9</v>
      </c>
      <c r="O91" s="146">
        <v>2.2896780770208101</v>
      </c>
      <c r="P91" s="153"/>
    </row>
    <row r="92" spans="1:16" s="188" customFormat="1" x14ac:dyDescent="0.25">
      <c r="A92" s="4" t="s">
        <v>20</v>
      </c>
      <c r="B92" s="192">
        <f>AVERAGE(F92:O92)</f>
        <v>2.5665939907111102</v>
      </c>
      <c r="C92" s="192">
        <f>MIN(F92:O92)</f>
        <v>2.4331879814222201</v>
      </c>
      <c r="D92" s="192">
        <f>MAX(F92:O92)</f>
        <v>2.7</v>
      </c>
      <c r="E92" s="199"/>
      <c r="F92" s="200"/>
      <c r="G92" s="200"/>
      <c r="H92" s="100"/>
      <c r="I92" s="204"/>
      <c r="J92" s="250"/>
      <c r="K92" s="119"/>
      <c r="L92" s="89"/>
      <c r="M92" s="239"/>
      <c r="N92" s="222">
        <v>2.7</v>
      </c>
      <c r="O92" s="146">
        <v>2.4331879814222201</v>
      </c>
      <c r="P92" s="153"/>
    </row>
    <row r="93" spans="1:16" s="188" customFormat="1" x14ac:dyDescent="0.25">
      <c r="A93" s="4"/>
      <c r="B93" s="192"/>
      <c r="C93" s="192"/>
      <c r="D93" s="192"/>
      <c r="E93" s="199"/>
      <c r="F93" s="200"/>
      <c r="G93" s="200"/>
      <c r="H93" s="100"/>
      <c r="I93" s="204"/>
      <c r="J93" s="250"/>
      <c r="K93" s="119"/>
      <c r="L93" s="192"/>
      <c r="M93" s="239"/>
      <c r="N93" s="220"/>
      <c r="O93" s="146"/>
      <c r="P93" s="153"/>
    </row>
    <row r="94" spans="1:16" s="188" customFormat="1" x14ac:dyDescent="0.25">
      <c r="A94" s="9" t="s">
        <v>21</v>
      </c>
      <c r="B94" s="192">
        <f>AVERAGE(F94:O94)</f>
        <v>0.6023106036881205</v>
      </c>
      <c r="C94" s="192">
        <f>MIN(F94:O94)</f>
        <v>0.104621207376241</v>
      </c>
      <c r="D94" s="192">
        <f>MAX(F94:O94)</f>
        <v>1.1000000000000001</v>
      </c>
      <c r="E94" s="102"/>
      <c r="F94" s="200"/>
      <c r="G94" s="200"/>
      <c r="H94" s="100"/>
      <c r="I94" s="204"/>
      <c r="J94" s="250"/>
      <c r="K94" s="119"/>
      <c r="L94" s="192"/>
      <c r="M94" s="239"/>
      <c r="N94" s="220">
        <v>1.1000000000000001</v>
      </c>
      <c r="O94" s="146">
        <v>0.104621207376241</v>
      </c>
      <c r="P94" s="153"/>
    </row>
    <row r="95" spans="1:16" s="188" customFormat="1" x14ac:dyDescent="0.25">
      <c r="A95" s="4"/>
      <c r="B95" s="192"/>
      <c r="C95" s="192"/>
      <c r="D95" s="192"/>
      <c r="E95" s="199"/>
      <c r="F95" s="200"/>
      <c r="G95" s="200"/>
      <c r="H95" s="100"/>
      <c r="I95" s="204"/>
      <c r="J95" s="250"/>
      <c r="K95" s="119"/>
      <c r="L95" s="192"/>
      <c r="M95" s="239"/>
      <c r="N95" s="220"/>
      <c r="O95" s="146"/>
      <c r="P95" s="153"/>
    </row>
    <row r="96" spans="1:16" s="188" customFormat="1" x14ac:dyDescent="0.25">
      <c r="A96" s="9" t="s">
        <v>22</v>
      </c>
      <c r="B96" s="101"/>
      <c r="C96" s="101"/>
      <c r="D96" s="101"/>
      <c r="E96" s="102"/>
      <c r="F96" s="200"/>
      <c r="G96" s="200"/>
      <c r="H96" s="100"/>
      <c r="I96" s="204"/>
      <c r="J96" s="250"/>
      <c r="K96" s="119"/>
      <c r="L96" s="192"/>
      <c r="M96" s="239"/>
      <c r="N96" s="220"/>
      <c r="O96" s="146"/>
      <c r="P96" s="153"/>
    </row>
    <row r="97" spans="1:16" s="188" customFormat="1" x14ac:dyDescent="0.25">
      <c r="A97" s="10" t="s">
        <v>23</v>
      </c>
      <c r="B97" s="192">
        <f>AVERAGE(F97:O97)</f>
        <v>-3.427026595538758</v>
      </c>
      <c r="C97" s="192">
        <f>MIN(F97:O97)</f>
        <v>-5.6</v>
      </c>
      <c r="D97" s="192">
        <f>MAX(F97:O97)</f>
        <v>-1.2081063821550344</v>
      </c>
      <c r="E97" s="103"/>
      <c r="F97" s="200"/>
      <c r="G97" s="200"/>
      <c r="H97" s="100">
        <v>-5.6</v>
      </c>
      <c r="I97" s="204"/>
      <c r="J97" s="250">
        <v>-3.3</v>
      </c>
      <c r="K97" s="119"/>
      <c r="L97" s="192"/>
      <c r="M97" s="239"/>
      <c r="N97" s="220">
        <v>-3.6</v>
      </c>
      <c r="O97" s="146">
        <v>-1.2081063821550344</v>
      </c>
      <c r="P97" s="153"/>
    </row>
    <row r="98" spans="1:16" s="188" customFormat="1" x14ac:dyDescent="0.25">
      <c r="A98" s="10" t="s">
        <v>24</v>
      </c>
      <c r="B98" s="192">
        <f>AVERAGE(F98:O98)</f>
        <v>-2.5294548801706154</v>
      </c>
      <c r="C98" s="192">
        <f>MIN(F98:O98)</f>
        <v>-2.5294548801706154</v>
      </c>
      <c r="D98" s="192">
        <f>MAX(F98:O98)</f>
        <v>-2.5294548801706154</v>
      </c>
      <c r="E98" s="103"/>
      <c r="F98" s="200"/>
      <c r="G98" s="200"/>
      <c r="H98" s="100"/>
      <c r="I98" s="204"/>
      <c r="J98" s="250"/>
      <c r="K98" s="119"/>
      <c r="L98" s="192"/>
      <c r="M98" s="242"/>
      <c r="N98" s="220"/>
      <c r="O98" s="146">
        <v>-2.5294548801706154</v>
      </c>
      <c r="P98" s="153"/>
    </row>
    <row r="99" spans="1:16" s="188" customFormat="1" x14ac:dyDescent="0.25">
      <c r="A99" s="11" t="s">
        <v>25</v>
      </c>
      <c r="B99" s="90">
        <f>AVERAGE(F99:O99)</f>
        <v>95.173944366498745</v>
      </c>
      <c r="C99" s="90">
        <f>MIN(F99:O99)</f>
        <v>89.895777465994996</v>
      </c>
      <c r="D99" s="90">
        <f>MAX(F99:O99)</f>
        <v>99.2</v>
      </c>
      <c r="E99" s="112"/>
      <c r="F99" s="90"/>
      <c r="G99" s="201"/>
      <c r="H99" s="164">
        <v>99.2</v>
      </c>
      <c r="I99" s="205"/>
      <c r="J99" s="251">
        <v>97.5</v>
      </c>
      <c r="K99" s="120"/>
      <c r="L99" s="90"/>
      <c r="M99" s="243"/>
      <c r="N99" s="221">
        <v>94.1</v>
      </c>
      <c r="O99" s="160">
        <v>89.895777465994996</v>
      </c>
      <c r="P99" s="153"/>
    </row>
    <row r="100" spans="1:16" s="188" customFormat="1" x14ac:dyDescent="0.25">
      <c r="A100" s="20"/>
      <c r="B100" s="20"/>
      <c r="C100" s="20"/>
      <c r="D100" s="20"/>
      <c r="E100" s="20"/>
      <c r="O100" s="147"/>
      <c r="P100" s="153"/>
    </row>
    <row r="101" spans="1:16" s="188" customFormat="1" x14ac:dyDescent="0.25">
      <c r="A101" s="20"/>
      <c r="B101" s="20"/>
      <c r="C101" s="20"/>
      <c r="D101" s="20"/>
      <c r="E101" s="20"/>
      <c r="O101" s="147"/>
      <c r="P101" s="153"/>
    </row>
    <row r="102" spans="1:16" x14ac:dyDescent="0.25">
      <c r="A102" s="20" t="s">
        <v>48</v>
      </c>
      <c r="B102" s="20"/>
      <c r="C102" s="20"/>
      <c r="D102" s="20"/>
      <c r="E102" s="20"/>
      <c r="P102" s="145"/>
    </row>
  </sheetData>
  <phoneticPr fontId="15" type="noConversion"/>
  <pageMargins left="0.70866141732283472" right="0.70866141732283472" top="0.74803149606299213" bottom="0.74803149606299213" header="0.31496062992125984" footer="0.31496062992125984"/>
  <pageSetup paperSize="9" scale="31" fitToWidth="0" orientation="landscape" r:id="rId1"/>
  <ignoredErrors>
    <ignoredError sqref="B18:D19 B22:D23 B26:D26 B28:D29 B33:D35 B38:D42 B54:D55 B58:D59 B62:D62 B64:D6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3"/>
  <sheetViews>
    <sheetView zoomScale="120" zoomScaleNormal="120" workbookViewId="0">
      <pane xSplit="1" ySplit="1" topLeftCell="B2" activePane="bottomRight" state="frozen"/>
      <selection activeCell="L43" sqref="L43:L68"/>
      <selection pane="topRight" activeCell="L43" sqref="L43:L68"/>
      <selection pane="bottomLeft" activeCell="L43" sqref="L43:L68"/>
      <selection pane="bottomRight" activeCell="B2" sqref="B2"/>
    </sheetView>
  </sheetViews>
  <sheetFormatPr defaultColWidth="8" defaultRowHeight="12" x14ac:dyDescent="0.2"/>
  <cols>
    <col min="1" max="1" width="22.5703125" style="79" customWidth="1"/>
    <col min="2" max="2" width="7" style="80" customWidth="1"/>
    <col min="3" max="3" width="6.85546875" style="70" customWidth="1"/>
    <col min="4" max="12" width="6.28515625" style="30" customWidth="1"/>
    <col min="13" max="13" width="7.28515625" style="30" customWidth="1"/>
    <col min="14" max="16384" width="8" style="79"/>
  </cols>
  <sheetData>
    <row r="1" spans="1:13" ht="99.75" customHeight="1" thickBot="1" x14ac:dyDescent="0.25">
      <c r="A1" s="26" t="s">
        <v>32</v>
      </c>
      <c r="B1" s="27" t="s">
        <v>49</v>
      </c>
      <c r="C1" s="27" t="s">
        <v>33</v>
      </c>
      <c r="D1" s="28" t="s">
        <v>35</v>
      </c>
      <c r="E1" s="29" t="s">
        <v>34</v>
      </c>
      <c r="F1" s="263" t="s">
        <v>52</v>
      </c>
      <c r="G1" s="263" t="s">
        <v>53</v>
      </c>
      <c r="H1" s="263" t="s">
        <v>54</v>
      </c>
      <c r="I1" s="263" t="s">
        <v>55</v>
      </c>
      <c r="J1" s="263" t="s">
        <v>56</v>
      </c>
      <c r="K1" s="263" t="s">
        <v>57</v>
      </c>
      <c r="L1" s="263" t="s">
        <v>59</v>
      </c>
      <c r="M1" s="263" t="s">
        <v>60</v>
      </c>
    </row>
    <row r="2" spans="1:13" x14ac:dyDescent="0.2">
      <c r="A2" s="31" t="s">
        <v>36</v>
      </c>
      <c r="B2" s="32">
        <v>1.0132347826086956</v>
      </c>
      <c r="C2" s="33"/>
      <c r="D2" s="34"/>
      <c r="E2" s="35"/>
      <c r="F2" s="136"/>
      <c r="G2" s="36"/>
      <c r="H2" s="36"/>
      <c r="I2" s="121"/>
      <c r="J2" s="37"/>
      <c r="K2" s="37"/>
      <c r="L2" s="37"/>
      <c r="M2" s="113"/>
    </row>
    <row r="3" spans="1:13" x14ac:dyDescent="0.2">
      <c r="A3" s="129">
        <v>44896</v>
      </c>
      <c r="B3" s="38"/>
      <c r="C3" s="39">
        <f>AVERAGE(F3:M3)</f>
        <v>0.99285714285714288</v>
      </c>
      <c r="D3" s="40">
        <f>MIN(F3:M3)</f>
        <v>0.95</v>
      </c>
      <c r="E3" s="41">
        <f>MAX(F3:M3)</f>
        <v>1.06</v>
      </c>
      <c r="F3" s="114">
        <v>1.06</v>
      </c>
      <c r="G3" s="36">
        <v>1.02</v>
      </c>
      <c r="H3" s="36">
        <v>0.95</v>
      </c>
      <c r="I3" s="121">
        <v>0.96</v>
      </c>
      <c r="J3" s="37"/>
      <c r="K3" s="121">
        <v>0.95</v>
      </c>
      <c r="L3" s="37">
        <v>1.04</v>
      </c>
      <c r="M3" s="139">
        <v>0.97</v>
      </c>
    </row>
    <row r="4" spans="1:13" x14ac:dyDescent="0.2">
      <c r="A4" s="129">
        <v>45261</v>
      </c>
      <c r="B4" s="38"/>
      <c r="C4" s="39">
        <f>AVERAGE(F4:M4)</f>
        <v>1.0816666666666666</v>
      </c>
      <c r="D4" s="40">
        <f>MIN(F4:M4)</f>
        <v>0.95</v>
      </c>
      <c r="E4" s="41">
        <f>MAX(F4:M4)</f>
        <v>1.1499999999999999</v>
      </c>
      <c r="F4" s="114">
        <v>1.1000000000000001</v>
      </c>
      <c r="G4" s="36">
        <v>1.1000000000000001</v>
      </c>
      <c r="H4" s="36">
        <v>1.1499999999999999</v>
      </c>
      <c r="I4" s="139">
        <v>0.95</v>
      </c>
      <c r="J4" s="37"/>
      <c r="K4" s="139"/>
      <c r="L4" s="37">
        <v>1.1499999999999999</v>
      </c>
      <c r="M4" s="139">
        <v>1.04</v>
      </c>
    </row>
    <row r="5" spans="1:13" x14ac:dyDescent="0.2">
      <c r="A5" s="129">
        <v>45627</v>
      </c>
      <c r="B5" s="43"/>
      <c r="C5" s="44">
        <f>AVERAGE(F5:M5)</f>
        <v>1.2033333333333334</v>
      </c>
      <c r="D5" s="45">
        <f>MIN(F5:M5)</f>
        <v>1.1599999999999999</v>
      </c>
      <c r="E5" s="46">
        <f>MAX(F5:M5)</f>
        <v>1.25</v>
      </c>
      <c r="F5" s="115"/>
      <c r="G5" s="149"/>
      <c r="H5" s="149">
        <v>1.25</v>
      </c>
      <c r="I5" s="122"/>
      <c r="J5" s="37"/>
      <c r="K5" s="122"/>
      <c r="L5" s="47">
        <v>1.2</v>
      </c>
      <c r="M5" s="140">
        <v>1.1599999999999999</v>
      </c>
    </row>
    <row r="6" spans="1:13" x14ac:dyDescent="0.2">
      <c r="A6" s="48" t="s">
        <v>37</v>
      </c>
      <c r="B6" s="49"/>
      <c r="C6" s="50"/>
      <c r="D6" s="51"/>
      <c r="E6" s="52"/>
      <c r="F6" s="116"/>
      <c r="G6" s="61"/>
      <c r="H6" s="61"/>
      <c r="I6" s="123"/>
      <c r="J6" s="62"/>
      <c r="K6" s="123"/>
      <c r="L6" s="53"/>
      <c r="M6" s="141"/>
    </row>
    <row r="7" spans="1:13" x14ac:dyDescent="0.2">
      <c r="A7" s="31" t="s">
        <v>38</v>
      </c>
      <c r="B7" s="32">
        <v>0.38295454545454549</v>
      </c>
      <c r="C7" s="39"/>
      <c r="D7" s="54"/>
      <c r="E7" s="55"/>
      <c r="F7" s="117"/>
      <c r="G7" s="36"/>
      <c r="H7" s="36"/>
      <c r="I7" s="124"/>
      <c r="J7" s="37"/>
      <c r="K7" s="124"/>
      <c r="L7" s="37"/>
      <c r="M7" s="139"/>
    </row>
    <row r="8" spans="1:13" x14ac:dyDescent="0.2">
      <c r="A8" s="129">
        <f>A3</f>
        <v>44896</v>
      </c>
      <c r="B8" s="38"/>
      <c r="C8" s="39">
        <f>AVERAGE(F8:M8)</f>
        <v>1.8800000000000001</v>
      </c>
      <c r="D8" s="40">
        <f>MIN(F8:M8)</f>
        <v>1.5</v>
      </c>
      <c r="E8" s="41">
        <f>MAX(F8:M8)</f>
        <v>2.25</v>
      </c>
      <c r="F8" s="40"/>
      <c r="G8" s="36">
        <v>2.25</v>
      </c>
      <c r="H8" s="36"/>
      <c r="I8" s="121"/>
      <c r="J8" s="37">
        <v>1.9</v>
      </c>
      <c r="K8" s="121">
        <v>1.5</v>
      </c>
      <c r="L8" s="37">
        <v>2</v>
      </c>
      <c r="M8" s="139">
        <v>1.75</v>
      </c>
    </row>
    <row r="9" spans="1:13" x14ac:dyDescent="0.2">
      <c r="A9" s="129">
        <f>A4</f>
        <v>45261</v>
      </c>
      <c r="B9" s="38"/>
      <c r="C9" s="39">
        <f>AVERAGE(F9:M9)</f>
        <v>2.1875</v>
      </c>
      <c r="D9" s="40">
        <f>MIN(F9:M9)</f>
        <v>1.9</v>
      </c>
      <c r="E9" s="41">
        <f>MAX(F9:M9)</f>
        <v>2.5</v>
      </c>
      <c r="F9" s="40"/>
      <c r="G9" s="36">
        <v>2.35</v>
      </c>
      <c r="H9" s="36"/>
      <c r="I9" s="139"/>
      <c r="J9" s="37">
        <v>1.9</v>
      </c>
      <c r="K9" s="139"/>
      <c r="L9" s="37">
        <v>2</v>
      </c>
      <c r="M9" s="139">
        <v>2.5</v>
      </c>
    </row>
    <row r="10" spans="1:13" x14ac:dyDescent="0.2">
      <c r="A10" s="129">
        <f>A5</f>
        <v>45627</v>
      </c>
      <c r="B10" s="43"/>
      <c r="C10" s="45">
        <f>AVERAGE(F10:M10)</f>
        <v>2.2749999999999999</v>
      </c>
      <c r="D10" s="45">
        <f>MIN(F10:M10)</f>
        <v>2.25</v>
      </c>
      <c r="E10" s="46">
        <f>MAX(F10:M10)</f>
        <v>2.2999999999999998</v>
      </c>
      <c r="F10" s="45"/>
      <c r="G10" s="149"/>
      <c r="H10" s="149"/>
      <c r="I10" s="122"/>
      <c r="J10" s="47">
        <v>2.2999999999999998</v>
      </c>
      <c r="K10" s="122"/>
      <c r="L10" s="37"/>
      <c r="M10" s="140">
        <v>2.25</v>
      </c>
    </row>
    <row r="11" spans="1:13" x14ac:dyDescent="0.2">
      <c r="A11" s="48" t="s">
        <v>39</v>
      </c>
      <c r="B11" s="32">
        <v>2.9524895652173906</v>
      </c>
      <c r="C11" s="50"/>
      <c r="D11" s="59"/>
      <c r="E11" s="60"/>
      <c r="F11" s="114"/>
      <c r="G11" s="61"/>
      <c r="H11" s="61"/>
      <c r="I11" s="125"/>
      <c r="J11" s="62"/>
      <c r="K11" s="125"/>
      <c r="L11" s="62"/>
      <c r="M11" s="142"/>
    </row>
    <row r="12" spans="1:13" x14ac:dyDescent="0.2">
      <c r="A12" s="129">
        <f>A3</f>
        <v>44896</v>
      </c>
      <c r="B12" s="63"/>
      <c r="C12" s="39">
        <f>AVERAGE(F12:M12)</f>
        <v>3.87</v>
      </c>
      <c r="D12" s="40">
        <f>MIN(F12:M12)</f>
        <v>3.7</v>
      </c>
      <c r="E12" s="41">
        <f>MAX(F12:M12)</f>
        <v>4.0999999999999996</v>
      </c>
      <c r="F12" s="40"/>
      <c r="G12" s="144"/>
      <c r="H12" s="36">
        <v>4.0999999999999996</v>
      </c>
      <c r="I12" s="121"/>
      <c r="J12" s="139">
        <v>3.8</v>
      </c>
      <c r="K12" s="121"/>
      <c r="L12" s="37">
        <v>3.7</v>
      </c>
      <c r="M12" s="139">
        <v>3.88</v>
      </c>
    </row>
    <row r="13" spans="1:13" x14ac:dyDescent="0.2">
      <c r="A13" s="129">
        <f>A4</f>
        <v>45261</v>
      </c>
      <c r="B13" s="63"/>
      <c r="C13" s="39">
        <f>AVERAGE(F13:M13)</f>
        <v>3.3324999999999996</v>
      </c>
      <c r="D13" s="40">
        <f>MIN(F13:M13)</f>
        <v>2.5</v>
      </c>
      <c r="E13" s="41">
        <f>MAX(F13:M13)</f>
        <v>4.13</v>
      </c>
      <c r="F13" s="40"/>
      <c r="G13" s="144"/>
      <c r="H13" s="36">
        <v>2.8</v>
      </c>
      <c r="I13" s="139"/>
      <c r="J13" s="37">
        <v>2.5</v>
      </c>
      <c r="K13" s="139"/>
      <c r="L13" s="37">
        <v>3.9</v>
      </c>
      <c r="M13" s="139">
        <v>4.13</v>
      </c>
    </row>
    <row r="14" spans="1:13" x14ac:dyDescent="0.2">
      <c r="A14" s="129">
        <f t="shared" ref="A14" si="0">A5</f>
        <v>45627</v>
      </c>
      <c r="B14" s="64"/>
      <c r="C14" s="44">
        <f>AVERAGE(F14:M14)</f>
        <v>2.4249999999999998</v>
      </c>
      <c r="D14" s="45">
        <f>MIN(F14:M14)</f>
        <v>1.85</v>
      </c>
      <c r="E14" s="46">
        <f>MAX(F14:M14)</f>
        <v>3</v>
      </c>
      <c r="F14" s="45"/>
      <c r="G14" s="144"/>
      <c r="H14" s="36"/>
      <c r="I14" s="122"/>
      <c r="J14" s="37">
        <v>1.85</v>
      </c>
      <c r="K14" s="122"/>
      <c r="L14" s="37"/>
      <c r="M14" s="140">
        <v>3</v>
      </c>
    </row>
    <row r="15" spans="1:13" x14ac:dyDescent="0.2">
      <c r="A15" s="48" t="s">
        <v>40</v>
      </c>
      <c r="B15" s="65"/>
      <c r="C15" s="50"/>
      <c r="D15" s="59"/>
      <c r="E15" s="60"/>
      <c r="F15" s="116"/>
      <c r="G15" s="142"/>
      <c r="H15" s="61"/>
      <c r="I15" s="123"/>
      <c r="J15" s="62"/>
      <c r="K15" s="123"/>
      <c r="L15" s="53"/>
      <c r="M15" s="141"/>
    </row>
    <row r="16" spans="1:13" x14ac:dyDescent="0.2">
      <c r="A16" s="31" t="s">
        <v>41</v>
      </c>
      <c r="B16" s="66">
        <v>1.0450217391304348</v>
      </c>
      <c r="C16" s="39"/>
      <c r="D16" s="40"/>
      <c r="E16" s="41"/>
      <c r="F16" s="114"/>
      <c r="G16" s="139"/>
      <c r="H16" s="36"/>
      <c r="I16" s="121"/>
      <c r="J16" s="37"/>
      <c r="K16" s="121"/>
      <c r="L16" s="37"/>
      <c r="M16" s="139"/>
    </row>
    <row r="17" spans="1:13" x14ac:dyDescent="0.2">
      <c r="A17" s="129">
        <f>A3</f>
        <v>44896</v>
      </c>
      <c r="B17" s="67"/>
      <c r="C17" s="39">
        <f>AVERAGE(F17:M17)</f>
        <v>1.7625000000000002</v>
      </c>
      <c r="D17" s="40">
        <f>MIN(F17:M17)</f>
        <v>1.25</v>
      </c>
      <c r="E17" s="41">
        <f>MAX(F17:M17)</f>
        <v>2.0499999999999998</v>
      </c>
      <c r="F17" s="40">
        <v>1.9</v>
      </c>
      <c r="G17" s="139">
        <v>1.8</v>
      </c>
      <c r="H17" s="36">
        <v>2.0499999999999998</v>
      </c>
      <c r="I17" s="121">
        <v>1.4</v>
      </c>
      <c r="J17" s="37">
        <v>1.9</v>
      </c>
      <c r="K17" s="121">
        <v>1.25</v>
      </c>
      <c r="L17" s="37">
        <v>2</v>
      </c>
      <c r="M17" s="139">
        <v>1.8</v>
      </c>
    </row>
    <row r="18" spans="1:13" x14ac:dyDescent="0.2">
      <c r="A18" s="129">
        <f>A4</f>
        <v>45261</v>
      </c>
      <c r="B18" s="67"/>
      <c r="C18" s="39">
        <f>AVERAGE(F18:M18)</f>
        <v>1.7714285714285716</v>
      </c>
      <c r="D18" s="40">
        <f>MIN(F18:M18)</f>
        <v>1.1499999999999999</v>
      </c>
      <c r="E18" s="41">
        <f>MAX(F18:M18)</f>
        <v>2.2000000000000002</v>
      </c>
      <c r="F18" s="40">
        <v>1.8</v>
      </c>
      <c r="G18" s="139">
        <v>1.65</v>
      </c>
      <c r="H18" s="36">
        <v>2.2000000000000002</v>
      </c>
      <c r="I18" s="139">
        <v>1.1499999999999999</v>
      </c>
      <c r="J18" s="37">
        <v>1.9</v>
      </c>
      <c r="K18" s="139"/>
      <c r="L18" s="37">
        <v>2.1</v>
      </c>
      <c r="M18" s="139">
        <v>1.6</v>
      </c>
    </row>
    <row r="19" spans="1:13" x14ac:dyDescent="0.2">
      <c r="A19" s="134">
        <f>A5</f>
        <v>45627</v>
      </c>
      <c r="B19" s="68"/>
      <c r="C19" s="45">
        <f>AVERAGE(F19:M19)</f>
        <v>1.9500000000000002</v>
      </c>
      <c r="D19" s="45">
        <f>MIN(F19:M19)</f>
        <v>1.7</v>
      </c>
      <c r="E19" s="46">
        <f>MAX(F19:M19)</f>
        <v>2.2000000000000002</v>
      </c>
      <c r="F19" s="45"/>
      <c r="G19" s="140"/>
      <c r="H19" s="149"/>
      <c r="I19" s="122"/>
      <c r="J19" s="47">
        <v>2.2000000000000002</v>
      </c>
      <c r="K19" s="122"/>
      <c r="L19" s="47"/>
      <c r="M19" s="140">
        <v>1.7</v>
      </c>
    </row>
    <row r="20" spans="1:13" x14ac:dyDescent="0.2">
      <c r="A20" s="31" t="s">
        <v>42</v>
      </c>
      <c r="B20" s="32">
        <v>1.7166956521739127</v>
      </c>
      <c r="C20" s="39"/>
      <c r="D20" s="40"/>
      <c r="E20" s="41"/>
      <c r="F20" s="114"/>
      <c r="G20" s="139"/>
      <c r="H20" s="36"/>
      <c r="I20" s="121"/>
      <c r="J20" s="37"/>
      <c r="K20" s="121"/>
      <c r="L20" s="37"/>
      <c r="M20" s="139"/>
    </row>
    <row r="21" spans="1:13" x14ac:dyDescent="0.2">
      <c r="A21" s="129">
        <f>A3</f>
        <v>44896</v>
      </c>
      <c r="B21" s="63"/>
      <c r="C21" s="39">
        <f>AVERAGE(F21:M21)</f>
        <v>2.2666666666666666</v>
      </c>
      <c r="D21" s="40">
        <f>MIN(F21:M21)</f>
        <v>1.8</v>
      </c>
      <c r="E21" s="41">
        <f>MAX(F21:M21)</f>
        <v>2.6</v>
      </c>
      <c r="F21" s="40">
        <v>2.6</v>
      </c>
      <c r="G21" s="144"/>
      <c r="H21" s="131"/>
      <c r="I21" s="121"/>
      <c r="J21" s="37">
        <v>2.4</v>
      </c>
      <c r="K21" s="121">
        <v>1.8</v>
      </c>
      <c r="L21" s="37"/>
      <c r="M21" s="139"/>
    </row>
    <row r="22" spans="1:13" x14ac:dyDescent="0.2">
      <c r="A22" s="129">
        <f>A4</f>
        <v>45261</v>
      </c>
      <c r="B22" s="63"/>
      <c r="C22" s="39">
        <f>AVERAGE(F22:M22)</f>
        <v>2.4500000000000002</v>
      </c>
      <c r="D22" s="40">
        <f>MIN(F22:M22)</f>
        <v>2.4</v>
      </c>
      <c r="E22" s="41">
        <f>MAX(F22:M22)</f>
        <v>2.5</v>
      </c>
      <c r="F22" s="40">
        <v>2.5</v>
      </c>
      <c r="G22" s="144"/>
      <c r="H22" s="131"/>
      <c r="I22" s="139"/>
      <c r="J22" s="37">
        <v>2.4</v>
      </c>
      <c r="K22" s="139"/>
      <c r="L22" s="37"/>
      <c r="M22" s="139"/>
    </row>
    <row r="23" spans="1:13" x14ac:dyDescent="0.2">
      <c r="A23" s="129">
        <f>A5</f>
        <v>45627</v>
      </c>
      <c r="B23" s="64"/>
      <c r="C23" s="45">
        <f>AVERAGE(F23:M23)</f>
        <v>2.7</v>
      </c>
      <c r="D23" s="45">
        <f>MIN(F23:M23)</f>
        <v>2.7</v>
      </c>
      <c r="E23" s="46">
        <f>MAX(F23:M23)</f>
        <v>2.7</v>
      </c>
      <c r="F23" s="45"/>
      <c r="G23" s="144"/>
      <c r="H23" s="132"/>
      <c r="I23" s="122"/>
      <c r="J23" s="47">
        <v>2.7</v>
      </c>
      <c r="K23" s="122"/>
      <c r="L23" s="47"/>
      <c r="M23" s="140"/>
    </row>
    <row r="24" spans="1:13" x14ac:dyDescent="0.2">
      <c r="A24" s="48" t="s">
        <v>43</v>
      </c>
      <c r="B24" s="32">
        <v>2.9051217391304349</v>
      </c>
      <c r="C24" s="50"/>
      <c r="D24" s="59"/>
      <c r="E24" s="60"/>
      <c r="F24" s="118"/>
      <c r="G24" s="142"/>
      <c r="H24" s="61"/>
      <c r="I24" s="125"/>
      <c r="J24" s="62"/>
      <c r="K24" s="125"/>
      <c r="L24" s="62"/>
      <c r="M24" s="142"/>
    </row>
    <row r="25" spans="1:13" x14ac:dyDescent="0.2">
      <c r="A25" s="129">
        <f>A3</f>
        <v>44896</v>
      </c>
      <c r="B25" s="63"/>
      <c r="C25" s="39">
        <f>AVERAGE(F25:M25)</f>
        <v>3.0249999999999999</v>
      </c>
      <c r="D25" s="40">
        <f>MIN(F25:M25)</f>
        <v>2.2000000000000002</v>
      </c>
      <c r="E25" s="41">
        <f>MAX(F25:M25)</f>
        <v>3.85</v>
      </c>
      <c r="F25" s="40">
        <v>3.25</v>
      </c>
      <c r="G25" s="144">
        <v>2.95</v>
      </c>
      <c r="H25" s="131">
        <v>3.85</v>
      </c>
      <c r="I25" s="139">
        <v>3</v>
      </c>
      <c r="J25" s="37">
        <v>2.75</v>
      </c>
      <c r="K25" s="121">
        <v>2.2000000000000002</v>
      </c>
      <c r="L25" s="37">
        <v>3.2</v>
      </c>
      <c r="M25" s="139">
        <v>3</v>
      </c>
    </row>
    <row r="26" spans="1:13" x14ac:dyDescent="0.2">
      <c r="A26" s="129">
        <f>A4</f>
        <v>45261</v>
      </c>
      <c r="B26" s="63"/>
      <c r="C26" s="39">
        <f>AVERAGE(F26:M26)</f>
        <v>2.7214285714285715</v>
      </c>
      <c r="D26" s="40">
        <f>MIN(F26:M26)</f>
        <v>2</v>
      </c>
      <c r="E26" s="41">
        <f>MAX(F26:M26)</f>
        <v>3.65</v>
      </c>
      <c r="F26" s="40">
        <v>3</v>
      </c>
      <c r="G26" s="144">
        <v>2.8</v>
      </c>
      <c r="H26" s="131">
        <v>3.65</v>
      </c>
      <c r="I26" s="139">
        <v>2</v>
      </c>
      <c r="J26" s="37">
        <v>2</v>
      </c>
      <c r="K26" s="139"/>
      <c r="L26" s="37">
        <v>3.1</v>
      </c>
      <c r="M26" s="139">
        <v>2.5</v>
      </c>
    </row>
    <row r="27" spans="1:13" x14ac:dyDescent="0.2">
      <c r="A27" s="134">
        <f>A5</f>
        <v>45627</v>
      </c>
      <c r="B27" s="64"/>
      <c r="C27" s="44">
        <f>AVERAGE(F27:M27)</f>
        <v>2</v>
      </c>
      <c r="D27" s="45">
        <f>MIN(F27:M27)</f>
        <v>2</v>
      </c>
      <c r="E27" s="46">
        <f>MAX(F27:M27)</f>
        <v>2</v>
      </c>
      <c r="F27" s="45"/>
      <c r="G27" s="148"/>
      <c r="H27" s="179"/>
      <c r="I27" s="140"/>
      <c r="J27" s="47">
        <v>2</v>
      </c>
      <c r="K27" s="122"/>
      <c r="L27" s="47"/>
      <c r="M27" s="140">
        <v>2</v>
      </c>
    </row>
    <row r="28" spans="1:13" ht="24" x14ac:dyDescent="0.2">
      <c r="A28" s="186" t="s">
        <v>44</v>
      </c>
      <c r="B28" s="32">
        <v>97.642608695652186</v>
      </c>
      <c r="C28" s="39"/>
      <c r="D28" s="40"/>
      <c r="E28" s="41"/>
      <c r="F28" s="114"/>
      <c r="G28" s="139"/>
      <c r="H28" s="36"/>
      <c r="I28" s="121"/>
      <c r="J28" s="42"/>
      <c r="K28" s="121"/>
      <c r="L28" s="57"/>
      <c r="M28" s="139"/>
    </row>
    <row r="29" spans="1:13" x14ac:dyDescent="0.2">
      <c r="A29" s="129">
        <f>A3</f>
        <v>44896</v>
      </c>
      <c r="B29" s="69"/>
      <c r="C29" s="39">
        <f>AVERAGE(F29:M29)</f>
        <v>100.88333333333333</v>
      </c>
      <c r="D29" s="40">
        <f>MIN(F29:M29)</f>
        <v>96.3</v>
      </c>
      <c r="E29" s="41">
        <f>MAX(F29:M29)</f>
        <v>110</v>
      </c>
      <c r="F29" s="40">
        <v>101</v>
      </c>
      <c r="G29" s="139">
        <v>96.3</v>
      </c>
      <c r="H29" s="36">
        <v>100</v>
      </c>
      <c r="I29" s="121"/>
      <c r="J29" s="37">
        <v>97</v>
      </c>
      <c r="K29" s="121">
        <v>101</v>
      </c>
      <c r="L29" s="37"/>
      <c r="M29" s="139">
        <v>110</v>
      </c>
    </row>
    <row r="30" spans="1:13" x14ac:dyDescent="0.2">
      <c r="A30" s="129">
        <f>A4</f>
        <v>45261</v>
      </c>
      <c r="B30" s="69"/>
      <c r="C30" s="39">
        <f>AVERAGE(F30:M30)</f>
        <v>96.06</v>
      </c>
      <c r="D30" s="40">
        <f>MIN(F30:M30)</f>
        <v>85</v>
      </c>
      <c r="E30" s="41">
        <f>MAX(F30:M30)</f>
        <v>107</v>
      </c>
      <c r="F30" s="40">
        <v>107</v>
      </c>
      <c r="G30" s="139">
        <v>96.3</v>
      </c>
      <c r="H30" s="36">
        <v>90</v>
      </c>
      <c r="I30" s="139"/>
      <c r="J30" s="37">
        <v>102</v>
      </c>
      <c r="K30" s="139"/>
      <c r="L30" s="37"/>
      <c r="M30" s="139">
        <v>85</v>
      </c>
    </row>
    <row r="31" spans="1:13" ht="12.75" thickBot="1" x14ac:dyDescent="0.25">
      <c r="A31" s="135">
        <f t="shared" ref="A31" si="1">A5</f>
        <v>45627</v>
      </c>
      <c r="B31" s="71"/>
      <c r="C31" s="72">
        <f>AVERAGE(F31:M31)</f>
        <v>87</v>
      </c>
      <c r="D31" s="73">
        <f>MIN(F31:M31)</f>
        <v>87</v>
      </c>
      <c r="E31" s="72">
        <f>MAX(F31:M31)</f>
        <v>87</v>
      </c>
      <c r="F31" s="73"/>
      <c r="G31" s="143"/>
      <c r="H31" s="143"/>
      <c r="I31" s="126"/>
      <c r="J31" s="143">
        <v>87</v>
      </c>
      <c r="K31" s="126"/>
      <c r="L31" s="74"/>
      <c r="M31" s="143"/>
    </row>
    <row r="32" spans="1:13" x14ac:dyDescent="0.2">
      <c r="A32" s="75"/>
      <c r="B32" s="76"/>
      <c r="C32" s="42"/>
      <c r="D32" s="42"/>
      <c r="E32" s="42"/>
      <c r="F32" s="42"/>
      <c r="G32" s="58"/>
      <c r="H32" s="58"/>
      <c r="I32" s="58"/>
      <c r="J32" s="58"/>
      <c r="K32" s="58"/>
      <c r="L32" s="58"/>
      <c r="M32" s="77"/>
    </row>
    <row r="33" spans="1:12" x14ac:dyDescent="0.2">
      <c r="A33" s="185"/>
      <c r="B33" s="30"/>
      <c r="C33" s="30"/>
      <c r="E33" s="56"/>
      <c r="F33" s="56"/>
      <c r="G33" s="78"/>
      <c r="H33" s="78"/>
      <c r="I33" s="78"/>
      <c r="J33" s="78"/>
      <c r="K33" s="78"/>
      <c r="L33" s="78"/>
    </row>
  </sheetData>
  <phoneticPr fontId="15" type="noConversion"/>
  <printOptions horizontalCentered="1" verticalCentered="1"/>
  <pageMargins left="0.74803149606299213" right="0.74803149606299213" top="0.98425196850393704" bottom="0.98425196850393704" header="0.51181102362204722" footer="0.51181102362204722"/>
  <pageSetup paperSize="9" scale="83" orientation="landscape" r:id="rId1"/>
  <headerFooter alignWithMargins="0">
    <oddFooter>&amp;C&amp;D  &amp;&amp;R&amp;Z&amp;F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Belgium</vt:lpstr>
      <vt:lpstr>Euro area</vt:lpstr>
      <vt:lpstr>Financial market and Oil price</vt:lpstr>
      <vt:lpstr>Summary!Print_Area</vt:lpstr>
      <vt:lpstr>Belgium!Print_Titles</vt:lpstr>
      <vt:lpstr>'Euro area'!Print_Titles</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Dresse Luc</dc:creator>
  <cp:lastModifiedBy>Basselier Raisa</cp:lastModifiedBy>
  <cp:lastPrinted>2022-06-23T06:45:48Z</cp:lastPrinted>
  <dcterms:created xsi:type="dcterms:W3CDTF">2017-02-16T16:28:55Z</dcterms:created>
  <dcterms:modified xsi:type="dcterms:W3CDTF">2022-09-30T05:57:01Z</dcterms:modified>
</cp:coreProperties>
</file>