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S:\ds\BELGIAN PRIME NEWS\2022_03\"/>
    </mc:Choice>
  </mc:AlternateContent>
  <xr:revisionPtr revIDLastSave="0" documentId="13_ncr:1_{A8A73770-23B2-439C-840F-0FB18A993F1A}" xr6:coauthVersionLast="47" xr6:coauthVersionMax="47" xr10:uidLastSave="{00000000-0000-0000-0000-000000000000}"/>
  <bookViews>
    <workbookView xWindow="-120" yWindow="-120" windowWidth="29040" windowHeight="15840" xr2:uid="{00000000-000D-0000-FFFF-FFFF00000000}"/>
  </bookViews>
  <sheets>
    <sheet name="Summary" sheetId="1" r:id="rId1"/>
    <sheet name="Belgium" sheetId="4" r:id="rId2"/>
    <sheet name="Euro area" sheetId="3" r:id="rId3"/>
    <sheet name="Financial market and Oil price" sheetId="6" r:id="rId4"/>
  </sheets>
  <definedNames>
    <definedName name="_xlnm.Print_Area" localSheetId="0">Summary!$A$1:$V$39</definedName>
    <definedName name="_xlnm.Print_Titles" localSheetId="1">Belgium!$A:$A,Belgium!$1:$3</definedName>
    <definedName name="_xlnm.Print_Titles" localSheetId="2">'Euro area'!$A:$A,'Euro area'!$1:$3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6" l="1"/>
  <c r="D4" i="6"/>
  <c r="E4" i="6"/>
  <c r="C5" i="6"/>
  <c r="D5" i="6"/>
  <c r="E5" i="6"/>
  <c r="C6" i="6"/>
  <c r="D6" i="6"/>
  <c r="E6" i="6"/>
  <c r="C9" i="6"/>
  <c r="D9" i="6"/>
  <c r="E9" i="6"/>
  <c r="C10" i="6"/>
  <c r="D10" i="6"/>
  <c r="E10" i="6"/>
  <c r="C11" i="6"/>
  <c r="D11" i="6"/>
  <c r="E11" i="6"/>
  <c r="C12" i="6"/>
  <c r="D12" i="6"/>
  <c r="E12" i="6"/>
  <c r="C14" i="6"/>
  <c r="D14" i="6"/>
  <c r="E14" i="6"/>
  <c r="C15" i="6"/>
  <c r="D15" i="6"/>
  <c r="E15" i="6"/>
  <c r="C16" i="6"/>
  <c r="D16" i="6"/>
  <c r="E16" i="6"/>
  <c r="C17" i="6"/>
  <c r="D17" i="6"/>
  <c r="E17" i="6"/>
  <c r="C20" i="6"/>
  <c r="D20" i="6"/>
  <c r="E20" i="6"/>
  <c r="C21" i="6"/>
  <c r="D21" i="6"/>
  <c r="E21" i="6"/>
  <c r="C22" i="6"/>
  <c r="D22" i="6"/>
  <c r="E22" i="6"/>
  <c r="C23" i="6"/>
  <c r="D23" i="6"/>
  <c r="E23" i="6"/>
  <c r="C25" i="6"/>
  <c r="D25" i="6"/>
  <c r="E25" i="6"/>
  <c r="C26" i="6"/>
  <c r="D26" i="6"/>
  <c r="E26" i="6"/>
  <c r="C27" i="6"/>
  <c r="D27" i="6"/>
  <c r="E27" i="6"/>
  <c r="C28" i="6"/>
  <c r="D28" i="6"/>
  <c r="E28" i="6"/>
  <c r="C30" i="6"/>
  <c r="D30" i="6"/>
  <c r="E30" i="6"/>
  <c r="C31" i="6"/>
  <c r="D31" i="6"/>
  <c r="E31" i="6"/>
  <c r="C32" i="6"/>
  <c r="D32" i="6"/>
  <c r="E32" i="6"/>
  <c r="C33" i="6"/>
  <c r="D33" i="6"/>
  <c r="E33" i="6"/>
  <c r="C35" i="6"/>
  <c r="D35" i="6"/>
  <c r="E35" i="6"/>
  <c r="C36" i="6"/>
  <c r="D36" i="6"/>
  <c r="E36" i="6"/>
  <c r="C37" i="6"/>
  <c r="D37" i="6"/>
  <c r="E37" i="6"/>
  <c r="C38" i="6"/>
  <c r="D38" i="6"/>
  <c r="E38" i="6"/>
  <c r="E3" i="6"/>
  <c r="D3" i="6"/>
  <c r="C3" i="6"/>
  <c r="D94" i="3"/>
  <c r="C94" i="3"/>
  <c r="B94" i="3"/>
  <c r="D93" i="3"/>
  <c r="C93" i="3"/>
  <c r="B93" i="3"/>
  <c r="D92" i="3"/>
  <c r="C92" i="3"/>
  <c r="B92" i="3"/>
  <c r="D89" i="3"/>
  <c r="C89" i="3"/>
  <c r="B89" i="3"/>
  <c r="D87" i="3"/>
  <c r="C87" i="3"/>
  <c r="B87" i="3"/>
  <c r="D86" i="3"/>
  <c r="C86" i="3"/>
  <c r="B86" i="3"/>
  <c r="D83" i="3"/>
  <c r="C83" i="3"/>
  <c r="B83" i="3"/>
  <c r="D82" i="3"/>
  <c r="C82" i="3"/>
  <c r="B82" i="3"/>
  <c r="D79" i="3"/>
  <c r="C79" i="3"/>
  <c r="B79" i="3"/>
  <c r="D78" i="3"/>
  <c r="C78" i="3"/>
  <c r="B78" i="3"/>
  <c r="D77" i="3"/>
  <c r="C77" i="3"/>
  <c r="B77" i="3"/>
  <c r="D76" i="3"/>
  <c r="C76" i="3"/>
  <c r="B76" i="3"/>
  <c r="D75" i="3"/>
  <c r="C75" i="3"/>
  <c r="B75" i="3"/>
  <c r="D74" i="3"/>
  <c r="C74" i="3"/>
  <c r="B74" i="3"/>
  <c r="D73" i="3"/>
  <c r="C73" i="3"/>
  <c r="B73" i="3"/>
  <c r="D72" i="3"/>
  <c r="C72" i="3"/>
  <c r="B72" i="3"/>
  <c r="D71" i="3"/>
  <c r="C71" i="3"/>
  <c r="B71" i="3"/>
  <c r="D70" i="3"/>
  <c r="C70" i="3"/>
  <c r="B70" i="3"/>
  <c r="D69" i="3"/>
  <c r="C69" i="3"/>
  <c r="B69" i="3"/>
  <c r="D63" i="3"/>
  <c r="C63" i="3"/>
  <c r="B63" i="3"/>
  <c r="D62" i="3"/>
  <c r="C62" i="3"/>
  <c r="B62" i="3"/>
  <c r="D61" i="3"/>
  <c r="C61" i="3"/>
  <c r="B61" i="3"/>
  <c r="D58" i="3"/>
  <c r="C58" i="3"/>
  <c r="B58" i="3"/>
  <c r="D56" i="3"/>
  <c r="C56" i="3"/>
  <c r="B56" i="3"/>
  <c r="D55" i="3"/>
  <c r="C55" i="3"/>
  <c r="B55" i="3"/>
  <c r="D52" i="3"/>
  <c r="C52" i="3"/>
  <c r="B52" i="3"/>
  <c r="D51" i="3"/>
  <c r="C51" i="3"/>
  <c r="B51" i="3"/>
  <c r="D48" i="3"/>
  <c r="C48" i="3"/>
  <c r="B48" i="3"/>
  <c r="D47" i="3"/>
  <c r="C47" i="3"/>
  <c r="B47" i="3"/>
  <c r="D46" i="3"/>
  <c r="C46" i="3"/>
  <c r="B46" i="3"/>
  <c r="D45" i="3"/>
  <c r="C45" i="3"/>
  <c r="B45" i="3"/>
  <c r="D44" i="3"/>
  <c r="C44" i="3"/>
  <c r="B44" i="3"/>
  <c r="D43" i="3"/>
  <c r="C43" i="3"/>
  <c r="B43" i="3"/>
  <c r="D42" i="3"/>
  <c r="C42" i="3"/>
  <c r="B42" i="3"/>
  <c r="D41" i="3"/>
  <c r="C41" i="3"/>
  <c r="B41" i="3"/>
  <c r="D40" i="3"/>
  <c r="C40" i="3"/>
  <c r="B40" i="3"/>
  <c r="D39" i="3"/>
  <c r="C39" i="3"/>
  <c r="B39" i="3"/>
  <c r="D38" i="3"/>
  <c r="C38" i="3"/>
  <c r="B38" i="3"/>
  <c r="B8" i="3"/>
  <c r="C8" i="3"/>
  <c r="D8" i="3"/>
  <c r="B9" i="3"/>
  <c r="C9" i="3"/>
  <c r="D9" i="3"/>
  <c r="B10" i="3"/>
  <c r="C10" i="3"/>
  <c r="D10" i="3"/>
  <c r="B11" i="3"/>
  <c r="C11" i="3"/>
  <c r="D11" i="3"/>
  <c r="B12" i="3"/>
  <c r="C12" i="3"/>
  <c r="D12" i="3"/>
  <c r="B13" i="3"/>
  <c r="C13" i="3"/>
  <c r="D13" i="3"/>
  <c r="B14" i="3"/>
  <c r="C14" i="3"/>
  <c r="D14" i="3"/>
  <c r="B15" i="3"/>
  <c r="C15" i="3"/>
  <c r="D15" i="3"/>
  <c r="B16" i="3"/>
  <c r="C16" i="3"/>
  <c r="D16" i="3"/>
  <c r="B17" i="3"/>
  <c r="C17" i="3"/>
  <c r="D17" i="3"/>
  <c r="B20" i="3"/>
  <c r="C20" i="3"/>
  <c r="D20" i="3"/>
  <c r="B21" i="3"/>
  <c r="C21" i="3"/>
  <c r="D21" i="3"/>
  <c r="B24" i="3"/>
  <c r="C24" i="3"/>
  <c r="D24" i="3"/>
  <c r="B25" i="3"/>
  <c r="C25" i="3"/>
  <c r="D25" i="3"/>
  <c r="B27" i="3"/>
  <c r="C27" i="3"/>
  <c r="D27" i="3"/>
  <c r="B30" i="3"/>
  <c r="C30" i="3"/>
  <c r="D30" i="3"/>
  <c r="B31" i="3"/>
  <c r="C31" i="3"/>
  <c r="D31" i="3"/>
  <c r="B32" i="3"/>
  <c r="C32" i="3"/>
  <c r="D32" i="3"/>
  <c r="D7" i="3"/>
  <c r="C7" i="3"/>
  <c r="B7" i="3"/>
  <c r="D94" i="4"/>
  <c r="C94" i="4"/>
  <c r="B94" i="4"/>
  <c r="D93" i="4"/>
  <c r="C93" i="4"/>
  <c r="B93" i="4"/>
  <c r="D92" i="4"/>
  <c r="C92" i="4"/>
  <c r="B92" i="4"/>
  <c r="D89" i="4"/>
  <c r="C89" i="4"/>
  <c r="B89" i="4"/>
  <c r="D87" i="4"/>
  <c r="C87" i="4"/>
  <c r="B87" i="4"/>
  <c r="D86" i="4"/>
  <c r="C86" i="4"/>
  <c r="B86" i="4"/>
  <c r="D83" i="4"/>
  <c r="C83" i="4"/>
  <c r="B83" i="4"/>
  <c r="D82" i="4"/>
  <c r="C82" i="4"/>
  <c r="B82" i="4"/>
  <c r="D79" i="4"/>
  <c r="C79" i="4"/>
  <c r="B79" i="4"/>
  <c r="D78" i="4"/>
  <c r="C78" i="4"/>
  <c r="B78" i="4"/>
  <c r="D77" i="4"/>
  <c r="C77" i="4"/>
  <c r="B77" i="4"/>
  <c r="D76" i="4"/>
  <c r="C76" i="4"/>
  <c r="B76" i="4"/>
  <c r="D75" i="4"/>
  <c r="C75" i="4"/>
  <c r="B75" i="4"/>
  <c r="D74" i="4"/>
  <c r="C74" i="4"/>
  <c r="B74" i="4"/>
  <c r="D73" i="4"/>
  <c r="C73" i="4"/>
  <c r="B73" i="4"/>
  <c r="D72" i="4"/>
  <c r="C72" i="4"/>
  <c r="B72" i="4"/>
  <c r="D71" i="4"/>
  <c r="C71" i="4"/>
  <c r="B71" i="4"/>
  <c r="D70" i="4"/>
  <c r="C70" i="4"/>
  <c r="B70" i="4"/>
  <c r="D69" i="4"/>
  <c r="C69" i="4"/>
  <c r="B69" i="4"/>
  <c r="D63" i="4"/>
  <c r="C63" i="4"/>
  <c r="B63" i="4"/>
  <c r="D62" i="4"/>
  <c r="C62" i="4"/>
  <c r="B62" i="4"/>
  <c r="D61" i="4"/>
  <c r="C61" i="4"/>
  <c r="B61" i="4"/>
  <c r="D58" i="4"/>
  <c r="C58" i="4"/>
  <c r="B58" i="4"/>
  <c r="D56" i="4"/>
  <c r="C56" i="4"/>
  <c r="B56" i="4"/>
  <c r="D55" i="4"/>
  <c r="C55" i="4"/>
  <c r="B55" i="4"/>
  <c r="D52" i="4"/>
  <c r="C52" i="4"/>
  <c r="B52" i="4"/>
  <c r="D51" i="4"/>
  <c r="C51" i="4"/>
  <c r="B51" i="4"/>
  <c r="D48" i="4"/>
  <c r="C48" i="4"/>
  <c r="B48" i="4"/>
  <c r="D47" i="4"/>
  <c r="C47" i="4"/>
  <c r="B47" i="4"/>
  <c r="D46" i="4"/>
  <c r="C46" i="4"/>
  <c r="B46" i="4"/>
  <c r="D45" i="4"/>
  <c r="C45" i="4"/>
  <c r="B45" i="4"/>
  <c r="D44" i="4"/>
  <c r="C44" i="4"/>
  <c r="B44" i="4"/>
  <c r="D43" i="4"/>
  <c r="C43" i="4"/>
  <c r="B43" i="4"/>
  <c r="D42" i="4"/>
  <c r="C42" i="4"/>
  <c r="B42" i="4"/>
  <c r="D41" i="4"/>
  <c r="C41" i="4"/>
  <c r="B41" i="4"/>
  <c r="D40" i="4"/>
  <c r="C40" i="4"/>
  <c r="B40" i="4"/>
  <c r="D39" i="4"/>
  <c r="C39" i="4"/>
  <c r="B39" i="4"/>
  <c r="D38" i="4"/>
  <c r="C38" i="4"/>
  <c r="B38" i="4"/>
  <c r="D8" i="4"/>
  <c r="D9" i="4"/>
  <c r="D10" i="4"/>
  <c r="D11" i="4"/>
  <c r="D12" i="4"/>
  <c r="D13" i="4"/>
  <c r="D14" i="4"/>
  <c r="D15" i="4"/>
  <c r="D16" i="4"/>
  <c r="D17" i="4"/>
  <c r="D20" i="4"/>
  <c r="D21" i="4"/>
  <c r="D24" i="4"/>
  <c r="D25" i="4"/>
  <c r="D27" i="4"/>
  <c r="D30" i="4"/>
  <c r="D31" i="4"/>
  <c r="D32" i="4"/>
  <c r="D7" i="4"/>
  <c r="C8" i="4"/>
  <c r="C9" i="4"/>
  <c r="C10" i="4"/>
  <c r="C11" i="4"/>
  <c r="C12" i="4"/>
  <c r="C13" i="4"/>
  <c r="C14" i="4"/>
  <c r="C15" i="4"/>
  <c r="C16" i="4"/>
  <c r="C17" i="4"/>
  <c r="C20" i="4"/>
  <c r="C21" i="4"/>
  <c r="C24" i="4"/>
  <c r="C25" i="4"/>
  <c r="C27" i="4"/>
  <c r="C30" i="4"/>
  <c r="C31" i="4"/>
  <c r="C32" i="4"/>
  <c r="C7" i="4"/>
  <c r="B8" i="4"/>
  <c r="B9" i="4"/>
  <c r="B10" i="4"/>
  <c r="B11" i="4"/>
  <c r="B12" i="4"/>
  <c r="B13" i="4"/>
  <c r="B14" i="4"/>
  <c r="B15" i="4"/>
  <c r="B16" i="4"/>
  <c r="B17" i="4"/>
  <c r="B20" i="4"/>
  <c r="B21" i="4"/>
  <c r="B24" i="4"/>
  <c r="B25" i="4"/>
  <c r="B27" i="4"/>
  <c r="B30" i="4"/>
  <c r="B31" i="4"/>
  <c r="B32" i="4"/>
  <c r="B7" i="4"/>
  <c r="J33" i="1" l="1"/>
  <c r="J26" i="1"/>
  <c r="I18" i="1"/>
  <c r="K14" i="1"/>
  <c r="J10" i="1"/>
  <c r="I9" i="1"/>
  <c r="K34" i="1"/>
  <c r="J34" i="1"/>
  <c r="I34" i="1"/>
  <c r="K33" i="1"/>
  <c r="I33" i="1"/>
  <c r="K32" i="1"/>
  <c r="J32" i="1"/>
  <c r="I32" i="1"/>
  <c r="K29" i="1"/>
  <c r="J29" i="1"/>
  <c r="I29" i="1"/>
  <c r="K27" i="1"/>
  <c r="J27" i="1"/>
  <c r="I27" i="1"/>
  <c r="K23" i="1"/>
  <c r="J23" i="1"/>
  <c r="I23" i="1"/>
  <c r="K22" i="1"/>
  <c r="J22" i="1"/>
  <c r="I22" i="1"/>
  <c r="K19" i="1"/>
  <c r="J19" i="1"/>
  <c r="I19" i="1"/>
  <c r="J18" i="1"/>
  <c r="K17" i="1"/>
  <c r="J17" i="1"/>
  <c r="I17" i="1"/>
  <c r="K16" i="1"/>
  <c r="J16" i="1"/>
  <c r="I16" i="1"/>
  <c r="K15" i="1"/>
  <c r="J15" i="1"/>
  <c r="I15" i="1"/>
  <c r="K13" i="1"/>
  <c r="J13" i="1"/>
  <c r="I13" i="1"/>
  <c r="K12" i="1"/>
  <c r="J12" i="1"/>
  <c r="I12" i="1"/>
  <c r="K11" i="1"/>
  <c r="J11" i="1"/>
  <c r="I11" i="1"/>
  <c r="K10" i="1"/>
  <c r="I10" i="1"/>
  <c r="K9" i="1"/>
  <c r="J9" i="1"/>
  <c r="A66" i="3"/>
  <c r="K18" i="1" l="1"/>
  <c r="K26" i="1"/>
  <c r="J14" i="1"/>
  <c r="I14" i="1"/>
  <c r="I26" i="1"/>
  <c r="A37" i="6"/>
  <c r="A32" i="6"/>
  <c r="A33" i="6"/>
  <c r="A27" i="6"/>
  <c r="A28" i="6"/>
  <c r="A22" i="6"/>
  <c r="A23" i="6"/>
  <c r="A16" i="6"/>
  <c r="A11" i="6"/>
  <c r="A12" i="6"/>
  <c r="T34" i="1"/>
  <c r="V34" i="1"/>
  <c r="V33" i="1"/>
  <c r="T33" i="1"/>
  <c r="T32" i="1"/>
  <c r="U32" i="1"/>
  <c r="U29" i="1"/>
  <c r="V29" i="1"/>
  <c r="T29" i="1"/>
  <c r="T27" i="1"/>
  <c r="U26" i="1"/>
  <c r="V26" i="1"/>
  <c r="T23" i="1"/>
  <c r="V23" i="1"/>
  <c r="U23" i="1"/>
  <c r="U22" i="1"/>
  <c r="T19" i="1"/>
  <c r="U18" i="1"/>
  <c r="T17" i="1"/>
  <c r="U17" i="1"/>
  <c r="U16" i="1"/>
  <c r="T15" i="1"/>
  <c r="U14" i="1"/>
  <c r="V14" i="1"/>
  <c r="T13" i="1"/>
  <c r="V13" i="1"/>
  <c r="U12" i="1"/>
  <c r="V12" i="1"/>
  <c r="T11" i="1"/>
  <c r="U10" i="1"/>
  <c r="T9" i="1"/>
  <c r="T5" i="1"/>
  <c r="Q5" i="1"/>
  <c r="N5" i="1"/>
  <c r="M5" i="1"/>
  <c r="U15" i="1" l="1"/>
  <c r="T22" i="1"/>
  <c r="U27" i="1"/>
  <c r="T12" i="1"/>
  <c r="V15" i="1"/>
  <c r="V22" i="1"/>
  <c r="V27" i="1"/>
  <c r="U9" i="1"/>
  <c r="U13" i="1"/>
  <c r="T16" i="1"/>
  <c r="U34" i="1"/>
  <c r="V9" i="1"/>
  <c r="V17" i="1"/>
  <c r="V32" i="1"/>
  <c r="T10" i="1"/>
  <c r="T18" i="1"/>
  <c r="V10" i="1"/>
  <c r="V18" i="1"/>
  <c r="U11" i="1"/>
  <c r="V16" i="1"/>
  <c r="U19" i="1"/>
  <c r="V11" i="1"/>
  <c r="T14" i="1"/>
  <c r="V19" i="1"/>
  <c r="T26" i="1"/>
  <c r="U33" i="1"/>
  <c r="Q26" i="1"/>
  <c r="S9" i="1"/>
  <c r="E9" i="1" l="1"/>
  <c r="P9" i="1"/>
  <c r="O9" i="1"/>
  <c r="N9" i="1"/>
  <c r="H34" i="1"/>
  <c r="G34" i="1"/>
  <c r="F34" i="1"/>
  <c r="H33" i="1"/>
  <c r="G33" i="1"/>
  <c r="F33" i="1"/>
  <c r="H32" i="1"/>
  <c r="G32" i="1"/>
  <c r="F32" i="1"/>
  <c r="H29" i="1"/>
  <c r="G29" i="1"/>
  <c r="F29" i="1"/>
  <c r="H27" i="1"/>
  <c r="G27" i="1"/>
  <c r="F27" i="1"/>
  <c r="H26" i="1"/>
  <c r="G26" i="1"/>
  <c r="F26" i="1"/>
  <c r="H23" i="1"/>
  <c r="G23" i="1"/>
  <c r="F23" i="1"/>
  <c r="H22" i="1"/>
  <c r="G22" i="1"/>
  <c r="F22"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E34" i="1"/>
  <c r="D34" i="1"/>
  <c r="C34" i="1"/>
  <c r="E33" i="1"/>
  <c r="D33" i="1"/>
  <c r="C33" i="1"/>
  <c r="E32" i="1"/>
  <c r="D32" i="1"/>
  <c r="C32" i="1"/>
  <c r="E29" i="1"/>
  <c r="D29" i="1"/>
  <c r="C29" i="1"/>
  <c r="E27" i="1"/>
  <c r="D27" i="1"/>
  <c r="C27" i="1"/>
  <c r="E26" i="1"/>
  <c r="D26" i="1"/>
  <c r="C26" i="1"/>
  <c r="E23" i="1"/>
  <c r="D23" i="1"/>
  <c r="C23" i="1"/>
  <c r="E22" i="1"/>
  <c r="D22" i="1"/>
  <c r="C22" i="1"/>
  <c r="E19" i="1"/>
  <c r="D19" i="1"/>
  <c r="C19" i="1"/>
  <c r="E18" i="1"/>
  <c r="D18" i="1"/>
  <c r="C18" i="1"/>
  <c r="E17" i="1"/>
  <c r="D17" i="1"/>
  <c r="C17" i="1"/>
  <c r="E16" i="1"/>
  <c r="D16" i="1"/>
  <c r="C16" i="1"/>
  <c r="E15" i="1"/>
  <c r="D15" i="1"/>
  <c r="C15" i="1"/>
  <c r="E14" i="1"/>
  <c r="D14" i="1"/>
  <c r="C14" i="1"/>
  <c r="E13" i="1"/>
  <c r="D13" i="1"/>
  <c r="C13" i="1"/>
  <c r="E12" i="1"/>
  <c r="D12" i="1"/>
  <c r="C12" i="1"/>
  <c r="E11" i="1"/>
  <c r="D11" i="1"/>
  <c r="C11" i="1"/>
  <c r="E10" i="1"/>
  <c r="D10" i="1"/>
  <c r="C10" i="1"/>
  <c r="D9" i="1"/>
  <c r="C9" i="1"/>
  <c r="R22" i="1"/>
  <c r="P22" i="1"/>
  <c r="S18" i="1"/>
  <c r="S17" i="1"/>
  <c r="R16" i="1"/>
  <c r="R14" i="1"/>
  <c r="Q13" i="1"/>
  <c r="S12" i="1"/>
  <c r="S10" i="1"/>
  <c r="O19" i="1"/>
  <c r="P18" i="1"/>
  <c r="P16" i="1"/>
  <c r="O15" i="1"/>
  <c r="N14" i="1"/>
  <c r="P12" i="1"/>
  <c r="O11" i="1"/>
  <c r="P10" i="1"/>
  <c r="S33" i="1"/>
  <c r="S32" i="1"/>
  <c r="R29" i="1"/>
  <c r="S26" i="1"/>
  <c r="S23" i="1"/>
  <c r="Q9" i="1"/>
  <c r="P33" i="1"/>
  <c r="P32" i="1"/>
  <c r="P29" i="1"/>
  <c r="O26" i="1"/>
  <c r="N23" i="1"/>
  <c r="S34" i="1"/>
  <c r="R34" i="1"/>
  <c r="Q34" i="1"/>
  <c r="S29" i="1"/>
  <c r="S27" i="1"/>
  <c r="R27" i="1"/>
  <c r="Q27" i="1"/>
  <c r="S22" i="1"/>
  <c r="S19" i="1"/>
  <c r="R19" i="1"/>
  <c r="Q19" i="1"/>
  <c r="R18" i="1"/>
  <c r="S16" i="1"/>
  <c r="Q16" i="1"/>
  <c r="S15" i="1"/>
  <c r="R15" i="1"/>
  <c r="Q15" i="1"/>
  <c r="Q12" i="1"/>
  <c r="S11" i="1"/>
  <c r="R11" i="1"/>
  <c r="Q11" i="1"/>
  <c r="R10" i="1"/>
  <c r="R9" i="1"/>
  <c r="P34" i="1"/>
  <c r="O34" i="1"/>
  <c r="N34" i="1"/>
  <c r="O29" i="1"/>
  <c r="P27" i="1"/>
  <c r="O27" i="1"/>
  <c r="N27" i="1"/>
  <c r="N19" i="1"/>
  <c r="O18" i="1"/>
  <c r="P17" i="1"/>
  <c r="O17" i="1"/>
  <c r="N17" i="1"/>
  <c r="O14" i="1"/>
  <c r="P13" i="1"/>
  <c r="O13" i="1"/>
  <c r="N13" i="1"/>
  <c r="O10" i="1"/>
  <c r="O23" i="1"/>
  <c r="N12" i="1"/>
  <c r="P26" i="1"/>
  <c r="R26" i="1"/>
  <c r="Q29" i="1"/>
  <c r="P11" i="1"/>
  <c r="R13" i="1"/>
  <c r="N15" i="1"/>
  <c r="O33" i="1"/>
  <c r="Q10" i="1"/>
  <c r="Q18" i="1"/>
  <c r="P23" i="1"/>
  <c r="S13" i="1"/>
  <c r="Q23" i="1"/>
  <c r="N11" i="1"/>
  <c r="O12" i="1"/>
  <c r="P15" i="1"/>
  <c r="P19" i="1"/>
  <c r="N26" i="1"/>
  <c r="O32" i="1"/>
  <c r="Q14" i="1"/>
  <c r="R17" i="1"/>
  <c r="Q22" i="1"/>
  <c r="R23" i="1"/>
  <c r="N32" i="1"/>
  <c r="Q17" i="1"/>
  <c r="O16" i="1"/>
  <c r="S14" i="1"/>
  <c r="Q32" i="1"/>
  <c r="R32" i="1"/>
  <c r="P14" i="1"/>
  <c r="N22" i="1"/>
  <c r="R12" i="1"/>
  <c r="O22" i="1"/>
  <c r="Q33" i="1"/>
  <c r="N10" i="1"/>
  <c r="N18" i="1"/>
  <c r="N33" i="1"/>
  <c r="R33" i="1"/>
  <c r="N16" i="1"/>
  <c r="N29" i="1"/>
  <c r="A4" i="3"/>
  <c r="A35" i="3"/>
  <c r="A36" i="6"/>
  <c r="A38" i="6"/>
  <c r="A35" i="6"/>
  <c r="A31" i="6"/>
  <c r="A30" i="6"/>
  <c r="A26" i="6"/>
  <c r="A25" i="6"/>
  <c r="A21" i="6"/>
  <c r="A20" i="6"/>
  <c r="A15" i="6"/>
  <c r="A17" i="6"/>
  <c r="A14" i="6"/>
  <c r="A10" i="6"/>
  <c r="A9" i="6"/>
</calcChain>
</file>

<file path=xl/sharedStrings.xml><?xml version="1.0" encoding="utf-8"?>
<sst xmlns="http://schemas.openxmlformats.org/spreadsheetml/2006/main" count="253" uniqueCount="63">
  <si>
    <t>Macroeconomic projections</t>
  </si>
  <si>
    <t>Euro area</t>
  </si>
  <si>
    <t>Belgium</t>
  </si>
  <si>
    <r>
      <t xml:space="preserve">Activity and demand </t>
    </r>
    <r>
      <rPr>
        <sz val="11"/>
        <color theme="1"/>
        <rFont val="Calibri"/>
        <family val="2"/>
        <scheme val="minor"/>
      </rPr>
      <t>(percentage change, in volume)</t>
    </r>
  </si>
  <si>
    <t>GDP</t>
  </si>
  <si>
    <t xml:space="preserve">Private consumption </t>
  </si>
  <si>
    <t>Public consumption</t>
  </si>
  <si>
    <t>Total investment, o.w.</t>
  </si>
  <si>
    <t xml:space="preserve">    public investment</t>
  </si>
  <si>
    <t xml:space="preserve">    business investment</t>
  </si>
  <si>
    <t xml:space="preserve">    housing </t>
  </si>
  <si>
    <t>Change in inventories (contribution to GDP growth)</t>
  </si>
  <si>
    <t>Exports</t>
  </si>
  <si>
    <t>Imports</t>
  </si>
  <si>
    <t>Net exports (contribution to GDP growth)</t>
  </si>
  <si>
    <t>Labour market</t>
  </si>
  <si>
    <t>Total employment growth (percentage change)</t>
  </si>
  <si>
    <t>Unemployment rate (% of labour force)</t>
  </si>
  <si>
    <t>Prices (percentage changes)</t>
  </si>
  <si>
    <t xml:space="preserve">HICP </t>
  </si>
  <si>
    <t>GDP deflator</t>
  </si>
  <si>
    <t>Current account (percentage GDP)</t>
  </si>
  <si>
    <t>Public finances (% GDP)</t>
  </si>
  <si>
    <t>General government balance</t>
  </si>
  <si>
    <t>Primary balance</t>
  </si>
  <si>
    <t>Public debt</t>
  </si>
  <si>
    <t>Average</t>
  </si>
  <si>
    <t>Min</t>
  </si>
  <si>
    <t>Max</t>
  </si>
  <si>
    <t>BELGIUM</t>
  </si>
  <si>
    <t>EURO AREA</t>
  </si>
  <si>
    <t>End of period</t>
  </si>
  <si>
    <t>consensus</t>
  </si>
  <si>
    <t>max</t>
  </si>
  <si>
    <t>min</t>
  </si>
  <si>
    <t>USD/EUR</t>
  </si>
  <si>
    <t>Short term interest rates</t>
  </si>
  <si>
    <t xml:space="preserve">   Euro area</t>
  </si>
  <si>
    <t xml:space="preserve">   US</t>
  </si>
  <si>
    <t>Long term interest rates</t>
  </si>
  <si>
    <t xml:space="preserve">   Germany</t>
  </si>
  <si>
    <t xml:space="preserve">   Belgium</t>
  </si>
  <si>
    <t xml:space="preserve">   US (10-years)</t>
  </si>
  <si>
    <t>Oil price: Barrel of Brent in USD</t>
  </si>
  <si>
    <t>Last month average:
Feb 2022</t>
  </si>
  <si>
    <t>Sources: March 2022 Forecast for ECB.</t>
  </si>
  <si>
    <t/>
  </si>
  <si>
    <t>Forecast 1</t>
  </si>
  <si>
    <t>Forecast 2</t>
  </si>
  <si>
    <t>Forecast 3</t>
  </si>
  <si>
    <t>Forecast 4</t>
  </si>
  <si>
    <t>Forecast 5</t>
  </si>
  <si>
    <t>Forecast 6</t>
  </si>
  <si>
    <t>Forecast 7</t>
  </si>
  <si>
    <t>Forecast 8</t>
  </si>
  <si>
    <t>p.m. NBB</t>
  </si>
  <si>
    <t>Forecast 9</t>
  </si>
  <si>
    <t>Forecast 10</t>
  </si>
  <si>
    <t>p.m. ECB</t>
  </si>
  <si>
    <t>Forecasts were received in the course of March 2022 and were not provided by all participants at the same time. Not all participants provide forecasts for both Belgium and the euro area, nor for all variables or horizons.</t>
  </si>
  <si>
    <t>Sources: March 2022 intermediate update by NBB.</t>
  </si>
  <si>
    <t>https://www.nbb.be/nl/artikels/oorlog-oekraine-update-van-de-macro-economische-vooruitzichten-voor-de-belgische-economie</t>
  </si>
  <si>
    <t>Please note that the average reported here may not correspond to the one put forward as the consensus forecast in the PDF publication, as not all Belgian Prime News participants agreed to having their individual forecast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</si>
</sst>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0_-;\-* #,##0.0_-;_-* &quot;-&quot;??_-;_-@_-"/>
  </numFmts>
  <fonts count="16" x14ac:knownFonts="1">
    <font>
      <sz val="11"/>
      <color theme="1"/>
      <name val="Calibri"/>
      <family val="2"/>
      <scheme val="minor"/>
    </font>
    <font>
      <b/>
      <sz val="11"/>
      <color theme="1"/>
      <name val="Calibri"/>
      <family val="2"/>
      <scheme val="minor"/>
    </font>
    <font>
      <sz val="11"/>
      <name val="Calibri"/>
      <family val="2"/>
      <scheme val="minor"/>
    </font>
    <font>
      <sz val="8"/>
      <name val="Arial"/>
      <family val="2"/>
    </font>
    <font>
      <b/>
      <sz val="9"/>
      <name val="Arial"/>
      <family val="2"/>
    </font>
    <font>
      <sz val="9"/>
      <name val="Arial"/>
      <family val="2"/>
    </font>
    <font>
      <sz val="10"/>
      <name val="Arial"/>
      <family val="2"/>
    </font>
    <font>
      <sz val="9"/>
      <color theme="1"/>
      <name val="Arial"/>
      <family val="2"/>
    </font>
    <font>
      <u/>
      <sz val="11"/>
      <color theme="10"/>
      <name val="Calibri"/>
      <family val="2"/>
      <scheme val="minor"/>
    </font>
    <font>
      <sz val="11"/>
      <color theme="1"/>
      <name val="Calibri"/>
      <family val="2"/>
      <scheme val="minor"/>
    </font>
    <font>
      <b/>
      <sz val="11"/>
      <color theme="0" tint="-0.34998626667073579"/>
      <name val="Calibri"/>
      <family val="2"/>
      <scheme val="minor"/>
    </font>
    <font>
      <sz val="11"/>
      <color theme="0" tint="-0.34998626667073579"/>
      <name val="Calibri"/>
      <family val="2"/>
      <scheme val="minor"/>
    </font>
    <font>
      <b/>
      <sz val="11"/>
      <name val="Calibri"/>
      <family val="2"/>
      <scheme val="minor"/>
    </font>
    <font>
      <sz val="10"/>
      <name val="Times New Roman"/>
      <family val="1"/>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xf numFmtId="0" fontId="3" fillId="0" borderId="0"/>
    <xf numFmtId="0" fontId="6" fillId="0" borderId="0"/>
    <xf numFmtId="0" fontId="6" fillId="0" borderId="0"/>
    <xf numFmtId="0" fontId="6" fillId="0" borderId="0"/>
    <xf numFmtId="0" fontId="8" fillId="0" borderId="0" applyNumberForma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0" fontId="6" fillId="0" borderId="0"/>
    <xf numFmtId="0" fontId="13" fillId="0" borderId="0"/>
    <xf numFmtId="0" fontId="14" fillId="0" borderId="0"/>
    <xf numFmtId="9" fontId="9" fillId="0" borderId="0" applyFont="0" applyFill="0" applyBorder="0" applyAlignment="0" applyProtection="0"/>
    <xf numFmtId="9" fontId="6" fillId="0" borderId="0" applyFont="0" applyFill="0" applyBorder="0" applyAlignment="0" applyProtection="0"/>
  </cellStyleXfs>
  <cellXfs count="296">
    <xf numFmtId="0" fontId="0" fillId="0" borderId="0" xfId="0"/>
    <xf numFmtId="0" fontId="1" fillId="0" borderId="0" xfId="0" applyFont="1"/>
    <xf numFmtId="0" fontId="0" fillId="0" borderId="0" xfId="0" applyFont="1"/>
    <xf numFmtId="0" fontId="0" fillId="0" borderId="1" xfId="0" applyFont="1" applyBorder="1"/>
    <xf numFmtId="0" fontId="0" fillId="0" borderId="4"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Font="1" applyBorder="1"/>
    <xf numFmtId="0" fontId="0" fillId="0" borderId="8" xfId="0" applyFont="1" applyBorder="1"/>
    <xf numFmtId="0" fontId="1" fillId="0" borderId="4" xfId="0" applyFont="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1" fillId="0" borderId="0" xfId="0" applyFont="1" applyBorder="1" applyAlignment="1">
      <alignment horizontal="center"/>
    </xf>
    <xf numFmtId="0" fontId="1" fillId="0" borderId="10" xfId="0" applyFont="1" applyBorder="1" applyAlignment="1">
      <alignment horizontal="center"/>
    </xf>
    <xf numFmtId="0" fontId="0" fillId="0" borderId="10" xfId="0" applyFont="1" applyBorder="1"/>
    <xf numFmtId="0" fontId="0" fillId="0" borderId="11" xfId="0" applyFont="1" applyBorder="1"/>
    <xf numFmtId="0" fontId="1" fillId="0" borderId="9" xfId="0" applyFont="1" applyBorder="1" applyAlignment="1">
      <alignment horizontal="center"/>
    </xf>
    <xf numFmtId="0" fontId="1" fillId="0" borderId="13" xfId="0" applyFont="1" applyBorder="1" applyAlignment="1">
      <alignment horizontal="center"/>
    </xf>
    <xf numFmtId="0" fontId="1" fillId="0" borderId="0" xfId="0" applyFont="1" applyBorder="1"/>
    <xf numFmtId="0" fontId="2" fillId="0" borderId="0" xfId="0" applyFont="1" applyFill="1" applyBorder="1" applyAlignment="1">
      <alignment horizontal="left"/>
    </xf>
    <xf numFmtId="0" fontId="1" fillId="0" borderId="0" xfId="0" applyFont="1" applyAlignment="1">
      <alignment horizontal="center" vertical="top" wrapText="1"/>
    </xf>
    <xf numFmtId="0" fontId="1" fillId="0" borderId="0" xfId="0" applyFont="1" applyAlignment="1">
      <alignment vertical="top" wrapText="1"/>
    </xf>
    <xf numFmtId="0" fontId="2" fillId="0" borderId="2" xfId="0" applyFont="1" applyFill="1" applyBorder="1" applyAlignment="1">
      <alignment horizontal="left"/>
    </xf>
    <xf numFmtId="0" fontId="1" fillId="2" borderId="1" xfId="0" applyFont="1" applyFill="1" applyBorder="1" applyAlignment="1">
      <alignment horizontal="center"/>
    </xf>
    <xf numFmtId="0" fontId="1" fillId="2" borderId="0" xfId="0" applyFont="1" applyFill="1"/>
    <xf numFmtId="0" fontId="4" fillId="0" borderId="14" xfId="1" applyFont="1" applyBorder="1" applyAlignment="1">
      <alignment vertical="top"/>
    </xf>
    <xf numFmtId="2" fontId="5" fillId="0" borderId="14" xfId="1" applyNumberFormat="1" applyFont="1" applyFill="1" applyBorder="1" applyAlignment="1">
      <alignment horizontal="center" vertical="center" textRotation="90" wrapText="1"/>
    </xf>
    <xf numFmtId="0" fontId="5" fillId="0" borderId="15" xfId="1" applyFont="1" applyFill="1" applyBorder="1" applyAlignment="1">
      <alignment horizontal="center" vertical="center" textRotation="90" wrapText="1"/>
    </xf>
    <xf numFmtId="0" fontId="5" fillId="0" borderId="16" xfId="1" applyFont="1" applyFill="1" applyBorder="1" applyAlignment="1">
      <alignment horizontal="center" vertical="center" textRotation="90" wrapText="1"/>
    </xf>
    <xf numFmtId="0" fontId="5" fillId="0" borderId="17" xfId="1" applyFont="1" applyFill="1" applyBorder="1" applyAlignment="1">
      <alignment horizontal="center" vertical="center" textRotation="90" wrapText="1"/>
    </xf>
    <xf numFmtId="0" fontId="5" fillId="0" borderId="0" xfId="1" applyFont="1" applyAlignment="1">
      <alignment horizontal="center"/>
    </xf>
    <xf numFmtId="0" fontId="4" fillId="0" borderId="18" xfId="1" applyFont="1" applyBorder="1"/>
    <xf numFmtId="2" fontId="7" fillId="0" borderId="18" xfId="1" applyNumberFormat="1" applyFont="1" applyFill="1" applyBorder="1" applyAlignment="1">
      <alignment horizontal="center"/>
    </xf>
    <xf numFmtId="2" fontId="4" fillId="0" borderId="18" xfId="1" applyNumberFormat="1" applyFont="1" applyBorder="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2" fontId="5" fillId="0" borderId="8" xfId="1" applyNumberFormat="1" applyFont="1" applyFill="1" applyBorder="1" applyAlignment="1">
      <alignment horizontal="center"/>
    </xf>
    <xf numFmtId="2" fontId="5" fillId="0" borderId="4" xfId="1" applyNumberFormat="1" applyFont="1" applyFill="1" applyBorder="1" applyAlignment="1">
      <alignment horizontal="center"/>
    </xf>
    <xf numFmtId="2" fontId="7" fillId="0" borderId="18" xfId="1" applyNumberFormat="1" applyFont="1" applyFill="1" applyBorder="1"/>
    <xf numFmtId="2" fontId="5" fillId="0" borderId="18" xfId="1" applyNumberFormat="1" applyFont="1" applyBorder="1" applyAlignment="1">
      <alignment horizontal="center"/>
    </xf>
    <xf numFmtId="2" fontId="5" fillId="0" borderId="19" xfId="1" applyNumberFormat="1" applyFont="1" applyBorder="1" applyAlignment="1">
      <alignment horizontal="center"/>
    </xf>
    <xf numFmtId="2" fontId="5" fillId="0" borderId="20" xfId="1" applyNumberFormat="1" applyFont="1" applyBorder="1" applyAlignment="1">
      <alignment horizontal="center"/>
    </xf>
    <xf numFmtId="2" fontId="5" fillId="0" borderId="0" xfId="1" applyNumberFormat="1" applyFont="1" applyBorder="1" applyAlignment="1">
      <alignment horizontal="center"/>
    </xf>
    <xf numFmtId="2" fontId="7" fillId="0" borderId="21" xfId="1" applyNumberFormat="1" applyFont="1" applyFill="1" applyBorder="1"/>
    <xf numFmtId="2" fontId="5" fillId="0" borderId="21" xfId="1" applyNumberFormat="1" applyFont="1" applyBorder="1" applyAlignment="1">
      <alignment horizontal="center"/>
    </xf>
    <xf numFmtId="2" fontId="5" fillId="0" borderId="22" xfId="1" applyNumberFormat="1" applyFont="1" applyBorder="1" applyAlignment="1">
      <alignment horizontal="center"/>
    </xf>
    <xf numFmtId="2" fontId="5" fillId="0" borderId="23" xfId="1" applyNumberFormat="1" applyFont="1" applyBorder="1" applyAlignment="1">
      <alignment horizontal="center"/>
    </xf>
    <xf numFmtId="2" fontId="5" fillId="0" borderId="5" xfId="1" applyNumberFormat="1" applyFont="1" applyFill="1" applyBorder="1" applyAlignment="1">
      <alignment horizontal="center"/>
    </xf>
    <xf numFmtId="0" fontId="4" fillId="0" borderId="24" xfId="1" applyFont="1" applyBorder="1"/>
    <xf numFmtId="2" fontId="7" fillId="0" borderId="24" xfId="1" applyNumberFormat="1" applyFont="1" applyFill="1" applyBorder="1"/>
    <xf numFmtId="2" fontId="5" fillId="0" borderId="24" xfId="1" applyNumberFormat="1" applyFont="1" applyBorder="1" applyAlignment="1">
      <alignment horizontal="center"/>
    </xf>
    <xf numFmtId="165" fontId="5" fillId="0" borderId="25" xfId="1" applyNumberFormat="1" applyFont="1" applyBorder="1" applyAlignment="1">
      <alignment horizontal="center"/>
    </xf>
    <xf numFmtId="165" fontId="5" fillId="0" borderId="26" xfId="1" applyNumberFormat="1" applyFont="1" applyBorder="1" applyAlignment="1">
      <alignment horizontal="center"/>
    </xf>
    <xf numFmtId="165" fontId="5" fillId="0" borderId="1" xfId="1" applyNumberFormat="1" applyFont="1" applyFill="1" applyBorder="1" applyAlignment="1">
      <alignment horizontal="center"/>
    </xf>
    <xf numFmtId="165" fontId="5" fillId="0" borderId="19" xfId="1" applyNumberFormat="1" applyFont="1" applyBorder="1" applyAlignment="1">
      <alignment horizontal="center"/>
    </xf>
    <xf numFmtId="165" fontId="5" fillId="0" borderId="20" xfId="1" applyNumberFormat="1" applyFont="1" applyBorder="1" applyAlignment="1">
      <alignment horizontal="center"/>
    </xf>
    <xf numFmtId="165" fontId="5" fillId="0" borderId="0" xfId="1" applyNumberFormat="1" applyFont="1" applyBorder="1" applyAlignment="1">
      <alignment horizontal="center"/>
    </xf>
    <xf numFmtId="165" fontId="5" fillId="0" borderId="4" xfId="1" applyNumberFormat="1" applyFont="1" applyFill="1" applyBorder="1" applyAlignment="1">
      <alignment horizontal="center"/>
    </xf>
    <xf numFmtId="2" fontId="5" fillId="0" borderId="0" xfId="1" applyNumberFormat="1" applyFont="1" applyFill="1" applyBorder="1" applyAlignment="1">
      <alignment horizontal="center"/>
    </xf>
    <xf numFmtId="2" fontId="5" fillId="0" borderId="25" xfId="1" applyNumberFormat="1" applyFont="1" applyBorder="1" applyAlignment="1">
      <alignment horizontal="center"/>
    </xf>
    <xf numFmtId="2" fontId="5" fillId="0" borderId="26" xfId="1" applyNumberFormat="1" applyFont="1" applyBorder="1" applyAlignment="1">
      <alignment horizontal="center"/>
    </xf>
    <xf numFmtId="2" fontId="5" fillId="0" borderId="3" xfId="1" applyNumberFormat="1" applyFont="1" applyFill="1" applyBorder="1" applyAlignment="1">
      <alignment horizontal="center"/>
    </xf>
    <xf numFmtId="2" fontId="5" fillId="0" borderId="1" xfId="1" applyNumberFormat="1" applyFont="1" applyFill="1" applyBorder="1" applyAlignment="1">
      <alignment horizontal="center"/>
    </xf>
    <xf numFmtId="17" fontId="7" fillId="0" borderId="18" xfId="1" applyNumberFormat="1" applyFont="1" applyFill="1" applyBorder="1"/>
    <xf numFmtId="17" fontId="7" fillId="0" borderId="21" xfId="1" applyNumberFormat="1" applyFont="1" applyFill="1" applyBorder="1"/>
    <xf numFmtId="0" fontId="7" fillId="0" borderId="28" xfId="1" applyFont="1" applyFill="1" applyBorder="1"/>
    <xf numFmtId="2" fontId="7" fillId="0" borderId="29" xfId="1" applyNumberFormat="1" applyFont="1" applyFill="1" applyBorder="1" applyAlignment="1">
      <alignment horizontal="center"/>
    </xf>
    <xf numFmtId="17" fontId="7" fillId="0" borderId="29" xfId="1" applyNumberFormat="1" applyFont="1" applyFill="1" applyBorder="1"/>
    <xf numFmtId="17" fontId="7" fillId="0" borderId="30" xfId="1" applyNumberFormat="1" applyFont="1" applyFill="1" applyBorder="1"/>
    <xf numFmtId="2" fontId="5" fillId="0" borderId="18" xfId="1" applyNumberFormat="1" applyFont="1" applyFill="1" applyBorder="1"/>
    <xf numFmtId="2" fontId="5" fillId="0" borderId="0" xfId="1" applyNumberFormat="1" applyFont="1" applyAlignment="1">
      <alignment horizontal="center"/>
    </xf>
    <xf numFmtId="2" fontId="5" fillId="0" borderId="31" xfId="1" applyNumberFormat="1" applyFont="1" applyFill="1" applyBorder="1"/>
    <xf numFmtId="2" fontId="5" fillId="0" borderId="32" xfId="1" applyNumberFormat="1" applyFont="1" applyBorder="1" applyAlignment="1">
      <alignment horizontal="center"/>
    </xf>
    <xf numFmtId="2" fontId="5" fillId="0" borderId="33" xfId="1" applyNumberFormat="1" applyFont="1" applyBorder="1" applyAlignment="1">
      <alignment horizontal="center"/>
    </xf>
    <xf numFmtId="2" fontId="5" fillId="0" borderId="35" xfId="1" applyNumberFormat="1" applyFont="1" applyFill="1" applyBorder="1" applyAlignment="1">
      <alignment horizontal="center"/>
    </xf>
    <xf numFmtId="17" fontId="5" fillId="0" borderId="0" xfId="1" applyNumberFormat="1" applyFont="1" applyBorder="1"/>
    <xf numFmtId="2" fontId="5" fillId="0" borderId="0" xfId="1" applyNumberFormat="1" applyFont="1" applyFill="1" applyBorder="1"/>
    <xf numFmtId="165" fontId="5" fillId="0" borderId="0" xfId="1" applyNumberFormat="1" applyFont="1" applyFill="1" applyBorder="1" applyAlignment="1">
      <alignment horizontal="center" wrapText="1"/>
    </xf>
    <xf numFmtId="165" fontId="5" fillId="0" borderId="0" xfId="1" applyNumberFormat="1" applyFont="1" applyAlignment="1">
      <alignment horizontal="center"/>
    </xf>
    <xf numFmtId="0" fontId="5" fillId="0" borderId="0" xfId="1" applyFont="1"/>
    <xf numFmtId="0" fontId="5" fillId="0" borderId="0" xfId="1" applyFont="1" applyFill="1"/>
    <xf numFmtId="0" fontId="1" fillId="0" borderId="37" xfId="0" applyFont="1" applyBorder="1" applyAlignment="1">
      <alignment horizontal="center"/>
    </xf>
    <xf numFmtId="0" fontId="1" fillId="0" borderId="38" xfId="0" applyFont="1" applyBorder="1" applyAlignment="1">
      <alignment horizontal="center"/>
    </xf>
    <xf numFmtId="0" fontId="1" fillId="0" borderId="27" xfId="0" applyFont="1" applyBorder="1" applyAlignment="1">
      <alignment horizontal="center" vertical="top" wrapText="1"/>
    </xf>
    <xf numFmtId="0" fontId="1" fillId="0" borderId="10" xfId="0" applyFont="1" applyBorder="1"/>
    <xf numFmtId="0" fontId="1" fillId="0" borderId="27" xfId="0" applyFont="1" applyBorder="1" applyAlignment="1">
      <alignment horizontal="center"/>
    </xf>
    <xf numFmtId="0" fontId="0" fillId="0" borderId="10" xfId="0" applyBorder="1"/>
    <xf numFmtId="0" fontId="0" fillId="0" borderId="27" xfId="0" applyBorder="1"/>
    <xf numFmtId="165" fontId="0" fillId="0" borderId="10" xfId="0" applyNumberFormat="1" applyFont="1" applyBorder="1"/>
    <xf numFmtId="165" fontId="0" fillId="0" borderId="10" xfId="0" applyNumberFormat="1" applyFont="1" applyFill="1" applyBorder="1"/>
    <xf numFmtId="165" fontId="0" fillId="0" borderId="9" xfId="0" applyNumberFormat="1" applyFont="1" applyBorder="1"/>
    <xf numFmtId="2" fontId="1" fillId="0" borderId="10" xfId="0" applyNumberFormat="1" applyFont="1" applyBorder="1"/>
    <xf numFmtId="165" fontId="0" fillId="0" borderId="0" xfId="0" applyNumberFormat="1" applyFont="1" applyBorder="1"/>
    <xf numFmtId="165" fontId="0" fillId="0" borderId="8" xfId="0" applyNumberFormat="1" applyFont="1" applyBorder="1"/>
    <xf numFmtId="165" fontId="0" fillId="0" borderId="7" xfId="0" applyNumberFormat="1" applyFont="1" applyBorder="1"/>
    <xf numFmtId="165" fontId="0" fillId="0" borderId="11" xfId="0" applyNumberFormat="1" applyFont="1" applyBorder="1"/>
    <xf numFmtId="165" fontId="0" fillId="0" borderId="5" xfId="0" applyNumberFormat="1" applyFont="1" applyBorder="1"/>
    <xf numFmtId="165" fontId="0" fillId="0" borderId="12" xfId="0" applyNumberFormat="1" applyFont="1" applyBorder="1"/>
    <xf numFmtId="165" fontId="0" fillId="0" borderId="13" xfId="0" applyNumberFormat="1" applyFont="1" applyBorder="1"/>
    <xf numFmtId="165" fontId="0" fillId="0" borderId="6" xfId="0" applyNumberFormat="1" applyFont="1" applyBorder="1"/>
    <xf numFmtId="165" fontId="0" fillId="0" borderId="0" xfId="0" applyNumberFormat="1"/>
    <xf numFmtId="165" fontId="1" fillId="0" borderId="10" xfId="0" applyNumberFormat="1" applyFont="1" applyBorder="1"/>
    <xf numFmtId="165" fontId="1" fillId="0" borderId="0" xfId="0" applyNumberFormat="1" applyFont="1" applyBorder="1"/>
    <xf numFmtId="165" fontId="2" fillId="0" borderId="0" xfId="0" applyNumberFormat="1" applyFont="1" applyFill="1" applyBorder="1" applyAlignment="1">
      <alignment horizontal="left"/>
    </xf>
    <xf numFmtId="165" fontId="0" fillId="0" borderId="27" xfId="0" applyNumberFormat="1" applyBorder="1"/>
    <xf numFmtId="165" fontId="0" fillId="0" borderId="2" xfId="0" applyNumberFormat="1" applyBorder="1"/>
    <xf numFmtId="165" fontId="0" fillId="0" borderId="0" xfId="0" applyNumberFormat="1" applyBorder="1"/>
    <xf numFmtId="165" fontId="1" fillId="0" borderId="27" xfId="0" applyNumberFormat="1" applyFont="1" applyBorder="1" applyAlignment="1">
      <alignment horizontal="center"/>
    </xf>
    <xf numFmtId="165" fontId="1" fillId="0" borderId="0" xfId="0" applyNumberFormat="1" applyFont="1" applyBorder="1" applyAlignment="1">
      <alignment horizontal="center"/>
    </xf>
    <xf numFmtId="165" fontId="2" fillId="0" borderId="6" xfId="0" applyNumberFormat="1" applyFont="1" applyFill="1" applyBorder="1" applyAlignment="1">
      <alignment horizontal="left"/>
    </xf>
    <xf numFmtId="2" fontId="5" fillId="0" borderId="39" xfId="1" applyNumberFormat="1" applyFont="1" applyFill="1" applyBorder="1" applyAlignment="1">
      <alignment horizontal="center"/>
    </xf>
    <xf numFmtId="165" fontId="0" fillId="0" borderId="0" xfId="0" applyNumberFormat="1" applyAlignment="1">
      <alignment horizontal="right"/>
    </xf>
    <xf numFmtId="165" fontId="0" fillId="0" borderId="27" xfId="0" applyNumberFormat="1" applyBorder="1" applyAlignment="1">
      <alignment horizontal="right"/>
    </xf>
    <xf numFmtId="165" fontId="0" fillId="0" borderId="10" xfId="0" applyNumberFormat="1" applyBorder="1" applyAlignment="1">
      <alignment horizontal="right"/>
    </xf>
    <xf numFmtId="165" fontId="0" fillId="0" borderId="10" xfId="0" applyNumberFormat="1" applyBorder="1"/>
    <xf numFmtId="165" fontId="0" fillId="0" borderId="9"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7"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7" xfId="1" applyNumberFormat="1" applyFont="1" applyFill="1" applyBorder="1" applyAlignment="1">
      <alignment horizontal="center"/>
    </xf>
    <xf numFmtId="2" fontId="5" fillId="0" borderId="34" xfId="1" applyNumberFormat="1" applyFont="1" applyFill="1" applyBorder="1" applyAlignment="1">
      <alignment horizontal="center"/>
    </xf>
    <xf numFmtId="0" fontId="0" fillId="0" borderId="8" xfId="0" applyBorder="1"/>
    <xf numFmtId="165" fontId="0" fillId="0" borderId="0" xfId="0" applyNumberFormat="1" applyFont="1" applyBorder="1"/>
    <xf numFmtId="17" fontId="5" fillId="0" borderId="18" xfId="1" applyNumberFormat="1" applyFont="1" applyBorder="1" applyAlignment="1">
      <alignment horizontal="right"/>
    </xf>
    <xf numFmtId="0" fontId="0" fillId="0" borderId="10" xfId="0" applyFont="1" applyFill="1" applyBorder="1"/>
    <xf numFmtId="2" fontId="7" fillId="0" borderId="0" xfId="0" applyNumberFormat="1" applyFont="1" applyBorder="1" applyAlignment="1">
      <alignment horizontal="center"/>
    </xf>
    <xf numFmtId="2" fontId="7" fillId="0" borderId="8" xfId="0" applyNumberFormat="1" applyFont="1" applyBorder="1" applyAlignment="1">
      <alignment horizontal="center"/>
    </xf>
    <xf numFmtId="0" fontId="0" fillId="0" borderId="9" xfId="0" applyBorder="1"/>
    <xf numFmtId="17" fontId="5" fillId="0" borderId="21" xfId="1" applyNumberFormat="1" applyFont="1" applyBorder="1" applyAlignment="1">
      <alignment horizontal="right"/>
    </xf>
    <xf numFmtId="17" fontId="5" fillId="0" borderId="31" xfId="1" applyNumberFormat="1" applyFont="1" applyBorder="1" applyAlignment="1">
      <alignment horizontal="right"/>
    </xf>
    <xf numFmtId="165" fontId="0" fillId="0" borderId="8" xfId="0" applyNumberFormat="1" applyBorder="1"/>
    <xf numFmtId="165" fontId="0" fillId="0" borderId="3" xfId="0" applyNumberFormat="1" applyBorder="1"/>
    <xf numFmtId="2" fontId="5" fillId="0" borderId="10" xfId="1" applyNumberFormat="1" applyFont="1" applyFill="1" applyBorder="1" applyAlignment="1">
      <alignment horizontal="center"/>
    </xf>
    <xf numFmtId="2" fontId="5" fillId="0" borderId="9" xfId="1" applyNumberFormat="1" applyFont="1" applyFill="1" applyBorder="1" applyAlignment="1">
      <alignment horizontal="center"/>
    </xf>
    <xf numFmtId="165" fontId="5" fillId="0" borderId="27" xfId="1" applyNumberFormat="1" applyFont="1" applyFill="1" applyBorder="1" applyAlignment="1">
      <alignment horizontal="center"/>
    </xf>
    <xf numFmtId="165" fontId="5" fillId="0" borderId="10" xfId="1" applyNumberFormat="1" applyFont="1" applyFill="1" applyBorder="1" applyAlignment="1">
      <alignment horizontal="center"/>
    </xf>
    <xf numFmtId="2" fontId="5" fillId="0" borderId="27" xfId="1" applyNumberFormat="1" applyFont="1" applyFill="1" applyBorder="1" applyAlignment="1">
      <alignment horizontal="center"/>
    </xf>
    <xf numFmtId="2" fontId="5" fillId="0" borderId="34" xfId="1" applyNumberFormat="1" applyFont="1" applyFill="1" applyBorder="1" applyAlignment="1">
      <alignment horizontal="center"/>
    </xf>
    <xf numFmtId="0" fontId="7" fillId="0" borderId="8" xfId="0" applyFont="1" applyBorder="1" applyAlignment="1">
      <alignment horizontal="center"/>
    </xf>
    <xf numFmtId="2" fontId="7" fillId="0" borderId="10" xfId="0" applyNumberFormat="1" applyFont="1" applyBorder="1" applyAlignment="1">
      <alignment horizontal="center"/>
    </xf>
    <xf numFmtId="0" fontId="0" fillId="0" borderId="0" xfId="0" applyFill="1"/>
    <xf numFmtId="165" fontId="2" fillId="0" borderId="10" xfId="0" applyNumberFormat="1" applyFont="1" applyFill="1" applyBorder="1"/>
    <xf numFmtId="0" fontId="2" fillId="0" borderId="0" xfId="0" applyFont="1" applyFill="1"/>
    <xf numFmtId="2" fontId="7" fillId="0" borderId="9" xfId="0" applyNumberFormat="1" applyFont="1" applyBorder="1" applyAlignment="1">
      <alignment horizontal="center"/>
    </xf>
    <xf numFmtId="2" fontId="5" fillId="0" borderId="7" xfId="1" applyNumberFormat="1" applyFont="1" applyFill="1" applyBorder="1" applyAlignment="1">
      <alignment horizontal="center"/>
    </xf>
    <xf numFmtId="0" fontId="10" fillId="0" borderId="0" xfId="0" applyFont="1" applyAlignment="1">
      <alignment vertical="top" wrapText="1"/>
    </xf>
    <xf numFmtId="0" fontId="11" fillId="0" borderId="0" xfId="0" applyFont="1"/>
    <xf numFmtId="165" fontId="11" fillId="0" borderId="0" xfId="0" applyNumberFormat="1" applyFont="1"/>
    <xf numFmtId="165" fontId="11" fillId="0" borderId="0" xfId="0" applyNumberFormat="1" applyFont="1" applyFill="1"/>
    <xf numFmtId="0" fontId="0" fillId="0" borderId="8" xfId="0" applyFont="1" applyFill="1" applyBorder="1"/>
    <xf numFmtId="0" fontId="1" fillId="0" borderId="27" xfId="0" applyFont="1" applyFill="1" applyBorder="1" applyAlignment="1">
      <alignment horizontal="center" vertical="top" wrapText="1"/>
    </xf>
    <xf numFmtId="165" fontId="2" fillId="0" borderId="10" xfId="0" applyNumberFormat="1" applyFont="1" applyBorder="1"/>
    <xf numFmtId="165" fontId="2" fillId="0" borderId="0" xfId="0" applyNumberFormat="1" applyFont="1"/>
    <xf numFmtId="165" fontId="2" fillId="0" borderId="27" xfId="0" applyNumberFormat="1" applyFont="1" applyBorder="1"/>
    <xf numFmtId="165" fontId="2" fillId="0" borderId="9" xfId="0" applyNumberFormat="1" applyFont="1" applyFill="1" applyBorder="1"/>
    <xf numFmtId="0" fontId="12" fillId="0" borderId="27" xfId="0" applyFont="1" applyFill="1" applyBorder="1" applyAlignment="1">
      <alignment horizontal="center" vertical="top" wrapText="1"/>
    </xf>
    <xf numFmtId="0" fontId="2" fillId="0" borderId="10" xfId="0" applyFont="1" applyFill="1" applyBorder="1"/>
    <xf numFmtId="0" fontId="2" fillId="0" borderId="27" xfId="0" applyFont="1" applyFill="1" applyBorder="1"/>
    <xf numFmtId="165" fontId="0" fillId="0" borderId="4" xfId="0" applyNumberFormat="1" applyBorder="1"/>
    <xf numFmtId="165" fontId="0" fillId="0" borderId="0" xfId="0" applyNumberFormat="1" applyFont="1" applyBorder="1"/>
    <xf numFmtId="165" fontId="0" fillId="0" borderId="8" xfId="0" applyNumberFormat="1" applyFont="1" applyBorder="1"/>
    <xf numFmtId="0" fontId="0" fillId="3" borderId="37" xfId="0" applyFont="1" applyFill="1" applyBorder="1"/>
    <xf numFmtId="0" fontId="1" fillId="3" borderId="0" xfId="0" applyFont="1" applyFill="1" applyBorder="1" applyAlignment="1">
      <alignment horizontal="center"/>
    </xf>
    <xf numFmtId="0" fontId="1" fillId="3" borderId="6" xfId="0" applyFont="1" applyFill="1" applyBorder="1" applyAlignment="1">
      <alignment horizontal="center"/>
    </xf>
    <xf numFmtId="0" fontId="0" fillId="3" borderId="0" xfId="0" applyFont="1" applyFill="1" applyBorder="1"/>
    <xf numFmtId="0" fontId="0" fillId="3" borderId="6" xfId="0" applyFont="1" applyFill="1" applyBorder="1"/>
    <xf numFmtId="0" fontId="0" fillId="0" borderId="10" xfId="0" quotePrefix="1" applyFont="1" applyBorder="1" applyAlignment="1">
      <alignment horizontal="right"/>
    </xf>
    <xf numFmtId="0" fontId="0" fillId="0" borderId="3" xfId="0" applyBorder="1"/>
    <xf numFmtId="165" fontId="0" fillId="0" borderId="1" xfId="0" applyNumberFormat="1" applyBorder="1"/>
    <xf numFmtId="0" fontId="0" fillId="0" borderId="1" xfId="0" applyBorder="1" applyAlignment="1">
      <alignment horizontal="right"/>
    </xf>
    <xf numFmtId="0" fontId="0" fillId="0" borderId="4" xfId="0" applyBorder="1" applyAlignment="1">
      <alignment horizontal="right"/>
    </xf>
    <xf numFmtId="0" fontId="0" fillId="0" borderId="0" xfId="0"/>
    <xf numFmtId="0" fontId="0" fillId="0" borderId="7" xfId="0" applyFont="1" applyBorder="1"/>
    <xf numFmtId="0" fontId="0" fillId="0" borderId="10" xfId="0" applyFont="1" applyBorder="1" applyAlignment="1">
      <alignment horizontal="right"/>
    </xf>
    <xf numFmtId="165" fontId="0" fillId="0" borderId="10" xfId="0" applyNumberFormat="1" applyFont="1" applyBorder="1" applyAlignment="1">
      <alignment horizontal="right"/>
    </xf>
    <xf numFmtId="0" fontId="0" fillId="0" borderId="9" xfId="0" applyFont="1" applyBorder="1" applyAlignment="1">
      <alignment horizontal="right"/>
    </xf>
    <xf numFmtId="0" fontId="0" fillId="0" borderId="8" xfId="0" applyFont="1" applyBorder="1"/>
    <xf numFmtId="2" fontId="7" fillId="0" borderId="7" xfId="0" applyNumberFormat="1" applyFont="1" applyBorder="1" applyAlignment="1">
      <alignment horizontal="center"/>
    </xf>
    <xf numFmtId="0" fontId="0" fillId="0" borderId="0" xfId="0"/>
    <xf numFmtId="0" fontId="0" fillId="0" borderId="0" xfId="0" applyFont="1" applyBorder="1"/>
    <xf numFmtId="0" fontId="0" fillId="0" borderId="6" xfId="0" applyFont="1" applyBorder="1"/>
    <xf numFmtId="0" fontId="0" fillId="0" borderId="0" xfId="0" applyFont="1" applyFill="1" applyBorder="1"/>
    <xf numFmtId="0" fontId="0" fillId="0" borderId="8" xfId="0" applyFont="1" applyBorder="1"/>
    <xf numFmtId="0" fontId="0" fillId="0" borderId="7" xfId="0" applyFont="1" applyBorder="1"/>
    <xf numFmtId="0" fontId="0" fillId="0" borderId="4" xfId="0" applyBorder="1"/>
    <xf numFmtId="17" fontId="5" fillId="0" borderId="0" xfId="1" applyNumberFormat="1" applyFont="1" applyBorder="1" applyAlignment="1">
      <alignment wrapText="1"/>
    </xf>
    <xf numFmtId="0" fontId="4" fillId="0" borderId="18" xfId="1" applyFont="1" applyBorder="1" applyAlignment="1">
      <alignment wrapText="1"/>
    </xf>
    <xf numFmtId="0" fontId="0" fillId="0" borderId="0" xfId="0" applyFont="1"/>
    <xf numFmtId="0" fontId="0" fillId="0" borderId="0" xfId="0"/>
    <xf numFmtId="165" fontId="2" fillId="0" borderId="27" xfId="0" applyNumberFormat="1" applyFont="1" applyFill="1" applyBorder="1"/>
    <xf numFmtId="0" fontId="0" fillId="0" borderId="0" xfId="0" applyFont="1" applyBorder="1"/>
    <xf numFmtId="0" fontId="0" fillId="0" borderId="6" xfId="0" applyFont="1" applyBorder="1"/>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Alignment="1">
      <alignment horizontal="right"/>
    </xf>
    <xf numFmtId="0" fontId="0" fillId="0" borderId="6" xfId="0" applyFont="1" applyBorder="1" applyAlignment="1">
      <alignment horizontal="right"/>
    </xf>
    <xf numFmtId="0" fontId="0" fillId="0" borderId="2" xfId="0" applyBorder="1"/>
    <xf numFmtId="0" fontId="0" fillId="0" borderId="0" xfId="0" applyBorder="1"/>
    <xf numFmtId="165" fontId="0" fillId="0" borderId="10" xfId="0" applyNumberFormat="1" applyFont="1" applyBorder="1"/>
    <xf numFmtId="165" fontId="0" fillId="0" borderId="6" xfId="0" applyNumberFormat="1" applyFont="1" applyBorder="1"/>
    <xf numFmtId="165" fontId="0" fillId="0" borderId="7" xfId="0" applyNumberFormat="1" applyFont="1" applyBorder="1"/>
    <xf numFmtId="165" fontId="0" fillId="0" borderId="3" xfId="0" applyNumberFormat="1" applyBorder="1" applyAlignment="1">
      <alignment horizontal="right"/>
    </xf>
    <xf numFmtId="165" fontId="0" fillId="0" borderId="8" xfId="0" applyNumberFormat="1" applyBorder="1" applyAlignment="1">
      <alignment horizontal="right"/>
    </xf>
    <xf numFmtId="0" fontId="0" fillId="0" borderId="8" xfId="0" applyFont="1" applyBorder="1"/>
    <xf numFmtId="0" fontId="0" fillId="0" borderId="10" xfId="0" applyFont="1" applyBorder="1"/>
    <xf numFmtId="0" fontId="0" fillId="0" borderId="9" xfId="0" applyFont="1" applyBorder="1"/>
    <xf numFmtId="165" fontId="0" fillId="0" borderId="8" xfId="0" applyNumberFormat="1" applyFont="1" applyBorder="1"/>
    <xf numFmtId="2" fontId="0" fillId="0" borderId="9" xfId="11" applyNumberFormat="1" applyFont="1" applyBorder="1"/>
    <xf numFmtId="2" fontId="0" fillId="0" borderId="10" xfId="11" applyNumberFormat="1" applyFont="1" applyBorder="1"/>
    <xf numFmtId="165" fontId="0" fillId="0" borderId="4" xfId="0" applyNumberFormat="1" applyFont="1" applyBorder="1"/>
    <xf numFmtId="165" fontId="0" fillId="0" borderId="4" xfId="0" applyNumberFormat="1" applyFont="1" applyFill="1" applyBorder="1"/>
    <xf numFmtId="165" fontId="0" fillId="0" borderId="8" xfId="0" applyNumberFormat="1" applyFont="1" applyBorder="1"/>
    <xf numFmtId="2" fontId="0" fillId="0" borderId="7" xfId="11" applyNumberFormat="1" applyFont="1" applyBorder="1"/>
    <xf numFmtId="0" fontId="0" fillId="0" borderId="0" xfId="0" applyFont="1" applyFill="1" applyBorder="1"/>
    <xf numFmtId="0" fontId="0" fillId="0" borderId="8" xfId="0" applyFont="1" applyBorder="1"/>
    <xf numFmtId="0" fontId="0" fillId="0" borderId="7" xfId="0" applyFont="1" applyBorder="1"/>
    <xf numFmtId="0" fontId="0" fillId="0" borderId="0" xfId="0" applyFont="1" applyBorder="1"/>
    <xf numFmtId="0" fontId="0" fillId="0" borderId="6" xfId="0" applyFont="1" applyBorder="1"/>
    <xf numFmtId="165" fontId="0" fillId="0" borderId="0" xfId="0" applyNumberFormat="1"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0" xfId="0" applyFont="1" applyBorder="1"/>
    <xf numFmtId="0" fontId="0" fillId="0" borderId="6" xfId="0" applyFont="1" applyBorder="1"/>
    <xf numFmtId="165" fontId="0" fillId="0" borderId="0" xfId="0" applyNumberFormat="1" applyFont="1" applyBorder="1"/>
    <xf numFmtId="0" fontId="0" fillId="0" borderId="0" xfId="0" applyFont="1" applyFill="1" applyBorder="1"/>
    <xf numFmtId="165" fontId="0" fillId="0" borderId="0" xfId="0" applyNumberFormat="1" applyFont="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0" xfId="0" applyFont="1" applyBorder="1"/>
    <xf numFmtId="0" fontId="0" fillId="0" borderId="0" xfId="0" applyFont="1" applyFill="1" applyBorder="1"/>
    <xf numFmtId="0" fontId="0" fillId="0" borderId="10" xfId="0" applyFont="1" applyBorder="1"/>
    <xf numFmtId="0" fontId="0" fillId="0" borderId="9"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7" xfId="0" applyFont="1" applyBorder="1"/>
    <xf numFmtId="0" fontId="0" fillId="0" borderId="0" xfId="0" applyFont="1" applyFill="1" applyBorder="1"/>
    <xf numFmtId="0" fontId="0" fillId="0" borderId="0" xfId="0" applyFont="1" applyBorder="1"/>
    <xf numFmtId="165" fontId="0" fillId="0" borderId="6" xfId="0" applyNumberFormat="1" applyFont="1" applyBorder="1"/>
    <xf numFmtId="165" fontId="0" fillId="0" borderId="0" xfId="0" applyNumberFormat="1" applyFont="1" applyBorder="1"/>
    <xf numFmtId="166" fontId="0" fillId="0" borderId="0" xfId="0" applyNumberFormat="1" applyFont="1" applyBorder="1"/>
    <xf numFmtId="165" fontId="0" fillId="0" borderId="6" xfId="0" applyNumberFormat="1" applyFont="1" applyBorder="1"/>
    <xf numFmtId="165" fontId="0" fillId="0" borderId="0" xfId="0" applyNumberFormat="1" applyFont="1" applyBorder="1"/>
    <xf numFmtId="165" fontId="0" fillId="0" borderId="0" xfId="0" applyNumberFormat="1" applyFont="1"/>
    <xf numFmtId="165" fontId="0" fillId="0" borderId="8" xfId="0" applyNumberFormat="1" applyFont="1" applyBorder="1"/>
    <xf numFmtId="165" fontId="0" fillId="0" borderId="7" xfId="0" applyNumberFormat="1" applyFont="1" applyBorder="1"/>
    <xf numFmtId="0" fontId="0" fillId="0" borderId="0" xfId="0"/>
    <xf numFmtId="0" fontId="0" fillId="0" borderId="0" xfId="0" applyFont="1" applyBorder="1"/>
    <xf numFmtId="0" fontId="0" fillId="0" borderId="6" xfId="0" applyFont="1" applyBorder="1"/>
    <xf numFmtId="0" fontId="0" fillId="0" borderId="10" xfId="0" applyFont="1" applyBorder="1"/>
    <xf numFmtId="0" fontId="0" fillId="0" borderId="9" xfId="0" applyFont="1" applyBorder="1"/>
    <xf numFmtId="0" fontId="0" fillId="0" borderId="10" xfId="0" applyFont="1" applyBorder="1"/>
    <xf numFmtId="0" fontId="0" fillId="0" borderId="9" xfId="0" applyFont="1" applyBorder="1"/>
    <xf numFmtId="0" fontId="0" fillId="0" borderId="0" xfId="0"/>
    <xf numFmtId="0" fontId="0" fillId="0" borderId="0" xfId="0" applyFont="1" applyBorder="1"/>
    <xf numFmtId="0" fontId="0" fillId="0" borderId="6" xfId="0" applyFont="1" applyBorder="1"/>
    <xf numFmtId="0" fontId="0" fillId="0" borderId="0" xfId="0" applyFont="1" applyFill="1" applyBorder="1"/>
    <xf numFmtId="165" fontId="0" fillId="0" borderId="0" xfId="0" applyNumberFormat="1" applyFont="1" applyBorder="1"/>
    <xf numFmtId="0" fontId="0" fillId="0" borderId="10" xfId="0" applyFont="1" applyBorder="1"/>
    <xf numFmtId="0" fontId="0" fillId="0" borderId="8" xfId="0" applyBorder="1"/>
    <xf numFmtId="0" fontId="0" fillId="0" borderId="10" xfId="0" applyFont="1" applyBorder="1"/>
    <xf numFmtId="165" fontId="2" fillId="0" borderId="0" xfId="0" applyNumberFormat="1" applyFont="1" applyFill="1"/>
    <xf numFmtId="0" fontId="0" fillId="0" borderId="0" xfId="0" applyFont="1" applyBorder="1"/>
    <xf numFmtId="0" fontId="0" fillId="0" borderId="6" xfId="0" applyFont="1" applyBorder="1"/>
    <xf numFmtId="0" fontId="0" fillId="0" borderId="0" xfId="0" applyFont="1" applyFill="1" applyBorder="1"/>
    <xf numFmtId="0" fontId="0" fillId="0" borderId="10" xfId="0" applyFont="1" applyBorder="1"/>
    <xf numFmtId="0" fontId="0" fillId="0" borderId="9" xfId="0" applyFont="1" applyBorder="1"/>
    <xf numFmtId="0" fontId="0" fillId="0" borderId="6" xfId="0" applyFont="1" applyBorder="1"/>
    <xf numFmtId="0" fontId="0" fillId="0" borderId="0" xfId="0" applyFont="1" applyBorder="1"/>
    <xf numFmtId="0" fontId="0" fillId="0" borderId="6" xfId="0" applyFont="1" applyBorder="1"/>
    <xf numFmtId="0" fontId="0" fillId="0" borderId="0" xfId="0" applyFont="1" applyFill="1" applyBorder="1"/>
    <xf numFmtId="0" fontId="0" fillId="0" borderId="0" xfId="0" applyFont="1" applyBorder="1"/>
    <xf numFmtId="0" fontId="0" fillId="0" borderId="6" xfId="0" applyFont="1" applyBorder="1"/>
    <xf numFmtId="0" fontId="0" fillId="0" borderId="10" xfId="0" applyFont="1" applyBorder="1"/>
    <xf numFmtId="0" fontId="0" fillId="0" borderId="9" xfId="0" applyFont="1" applyBorder="1"/>
    <xf numFmtId="0" fontId="0" fillId="0" borderId="0" xfId="0" applyFont="1" applyFill="1" applyBorder="1"/>
    <xf numFmtId="0" fontId="2" fillId="2" borderId="0" xfId="0" applyFont="1" applyFill="1" applyBorder="1" applyAlignment="1">
      <alignment horizontal="left"/>
    </xf>
    <xf numFmtId="0" fontId="0" fillId="0" borderId="5" xfId="0" applyFont="1" applyBorder="1"/>
    <xf numFmtId="165" fontId="2" fillId="0" borderId="8" xfId="0" applyNumberFormat="1" applyFont="1" applyFill="1" applyBorder="1"/>
    <xf numFmtId="166" fontId="0" fillId="0" borderId="10" xfId="0" applyNumberFormat="1" applyFont="1" applyBorder="1"/>
    <xf numFmtId="0" fontId="1" fillId="0" borderId="36" xfId="0" applyFont="1" applyBorder="1" applyAlignment="1">
      <alignment horizontal="center"/>
    </xf>
    <xf numFmtId="0" fontId="1" fillId="0" borderId="37"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2" fillId="0" borderId="0" xfId="0" applyFont="1" applyAlignment="1">
      <alignment horizontal="left"/>
    </xf>
    <xf numFmtId="2" fontId="5" fillId="0" borderId="27" xfId="1" applyNumberFormat="1" applyFont="1" applyBorder="1" applyAlignment="1">
      <alignment horizontal="center"/>
    </xf>
  </cellXfs>
  <cellStyles count="13">
    <cellStyle name="Comma 2" xfId="7" xr:uid="{00000000-0005-0000-0000-000000000000}"/>
    <cellStyle name="Comma 3" xfId="6" xr:uid="{00000000-0005-0000-0000-000001000000}"/>
    <cellStyle name="Hyperlink 2" xfId="5" xr:uid="{00000000-0005-0000-0000-000002000000}"/>
    <cellStyle name="Normal" xfId="0" builtinId="0"/>
    <cellStyle name="Normal 2" xfId="1" xr:uid="{00000000-0005-0000-0000-000004000000}"/>
    <cellStyle name="Normal 2 2" xfId="8" xr:uid="{00000000-0005-0000-0000-000005000000}"/>
    <cellStyle name="Normal 2 3" xfId="10" xr:uid="{A62F9B26-B183-4277-82BE-4D2285C3982F}"/>
    <cellStyle name="Normal 3" xfId="2" xr:uid="{00000000-0005-0000-0000-000006000000}"/>
    <cellStyle name="Normal 3 2" xfId="9" xr:uid="{D14C9FCC-0082-455E-81DE-60B0A308A4F5}"/>
    <cellStyle name="Normal 4" xfId="3" xr:uid="{00000000-0005-0000-0000-000007000000}"/>
    <cellStyle name="Normal 5" xfId="4" xr:uid="{00000000-0005-0000-0000-000008000000}"/>
    <cellStyle name="Percent" xfId="11" builtinId="5"/>
    <cellStyle name="Percent 2" xfId="12" xr:uid="{C3382032-645A-44A7-9841-BD9D589D2F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V38"/>
  <sheetViews>
    <sheetView tabSelected="1" view="pageBreakPreview" zoomScale="80" zoomScaleNormal="100" zoomScaleSheetLayoutView="80" workbookViewId="0">
      <selection activeCell="A42" sqref="A42"/>
    </sheetView>
  </sheetViews>
  <sheetFormatPr defaultRowHeight="15" x14ac:dyDescent="0.25"/>
  <cols>
    <col min="1" max="1" width="48.7109375" customWidth="1"/>
    <col min="6" max="8" width="9.140625" style="189"/>
    <col min="12" max="12" width="3.28515625" customWidth="1"/>
    <col min="14" max="16" width="9.5703125" bestFit="1" customWidth="1"/>
    <col min="17" max="19" width="9.5703125" style="189" customWidth="1"/>
    <col min="20" max="22" width="9.5703125" bestFit="1" customWidth="1"/>
  </cols>
  <sheetData>
    <row r="2" spans="1:22" x14ac:dyDescent="0.25">
      <c r="V2" s="2"/>
    </row>
    <row r="3" spans="1:22" x14ac:dyDescent="0.25">
      <c r="A3" s="1" t="s">
        <v>0</v>
      </c>
      <c r="B3" s="2"/>
      <c r="C3" s="2"/>
      <c r="D3" s="2"/>
      <c r="E3" s="2"/>
      <c r="F3" s="188"/>
      <c r="G3" s="188"/>
      <c r="H3" s="188"/>
      <c r="I3" s="2"/>
      <c r="J3" s="2"/>
      <c r="K3" s="2"/>
      <c r="L3" s="2"/>
      <c r="M3" s="2"/>
      <c r="N3" s="2"/>
      <c r="O3" s="2"/>
      <c r="P3" s="2"/>
      <c r="Q3" s="188"/>
      <c r="R3" s="188"/>
      <c r="S3" s="188"/>
      <c r="T3" s="2"/>
      <c r="U3" s="2"/>
      <c r="V3" s="2"/>
    </row>
    <row r="4" spans="1:22" x14ac:dyDescent="0.25">
      <c r="A4" s="3"/>
      <c r="B4" s="289" t="s">
        <v>1</v>
      </c>
      <c r="C4" s="290"/>
      <c r="D4" s="290"/>
      <c r="E4" s="290"/>
      <c r="F4" s="290"/>
      <c r="G4" s="290"/>
      <c r="H4" s="290"/>
      <c r="I4" s="290"/>
      <c r="J4" s="81"/>
      <c r="K4" s="82"/>
      <c r="L4" s="162"/>
      <c r="M4" s="289" t="s">
        <v>2</v>
      </c>
      <c r="N4" s="290"/>
      <c r="O4" s="290"/>
      <c r="P4" s="290"/>
      <c r="Q4" s="290"/>
      <c r="R4" s="290"/>
      <c r="S4" s="290"/>
      <c r="T4" s="290"/>
      <c r="U4" s="81"/>
      <c r="V4" s="82"/>
    </row>
    <row r="5" spans="1:22" x14ac:dyDescent="0.25">
      <c r="A5" s="4"/>
      <c r="B5" s="13">
        <v>2021</v>
      </c>
      <c r="C5" s="291">
        <v>2022</v>
      </c>
      <c r="D5" s="292"/>
      <c r="E5" s="293"/>
      <c r="F5" s="292">
        <v>2023</v>
      </c>
      <c r="G5" s="292"/>
      <c r="H5" s="293"/>
      <c r="I5" s="292">
        <v>2024</v>
      </c>
      <c r="J5" s="292"/>
      <c r="K5" s="293"/>
      <c r="L5" s="163"/>
      <c r="M5" s="13">
        <f>B5</f>
        <v>2021</v>
      </c>
      <c r="N5" s="291">
        <f>C5</f>
        <v>2022</v>
      </c>
      <c r="O5" s="292"/>
      <c r="P5" s="293"/>
      <c r="Q5" s="293">
        <f>F5</f>
        <v>2023</v>
      </c>
      <c r="R5" s="293"/>
      <c r="S5" s="293"/>
      <c r="T5" s="293">
        <f>I5</f>
        <v>2024</v>
      </c>
      <c r="U5" s="293"/>
      <c r="V5" s="293"/>
    </row>
    <row r="6" spans="1:22" x14ac:dyDescent="0.25">
      <c r="A6" s="4"/>
      <c r="B6" s="16"/>
      <c r="C6" s="17" t="s">
        <v>26</v>
      </c>
      <c r="D6" s="5" t="s">
        <v>27</v>
      </c>
      <c r="E6" s="6" t="s">
        <v>28</v>
      </c>
      <c r="F6" s="17" t="s">
        <v>26</v>
      </c>
      <c r="G6" s="5" t="s">
        <v>27</v>
      </c>
      <c r="H6" s="6" t="s">
        <v>28</v>
      </c>
      <c r="I6" s="17" t="s">
        <v>26</v>
      </c>
      <c r="J6" s="5" t="s">
        <v>27</v>
      </c>
      <c r="K6" s="6" t="s">
        <v>28</v>
      </c>
      <c r="L6" s="164"/>
      <c r="M6" s="16"/>
      <c r="N6" s="17" t="s">
        <v>26</v>
      </c>
      <c r="O6" s="5" t="s">
        <v>27</v>
      </c>
      <c r="P6" s="6" t="s">
        <v>28</v>
      </c>
      <c r="Q6" s="17" t="s">
        <v>26</v>
      </c>
      <c r="R6" s="5" t="s">
        <v>27</v>
      </c>
      <c r="S6" s="6" t="s">
        <v>28</v>
      </c>
      <c r="T6" s="17" t="s">
        <v>26</v>
      </c>
      <c r="U6" s="5" t="s">
        <v>27</v>
      </c>
      <c r="V6" s="6" t="s">
        <v>28</v>
      </c>
    </row>
    <row r="7" spans="1:22" x14ac:dyDescent="0.25">
      <c r="A7" s="4"/>
      <c r="B7" s="14"/>
      <c r="C7" s="15"/>
      <c r="D7" s="7"/>
      <c r="E7" s="8"/>
      <c r="F7" s="15"/>
      <c r="G7" s="217"/>
      <c r="H7" s="215"/>
      <c r="I7" s="15"/>
      <c r="J7" s="7"/>
      <c r="K7" s="8"/>
      <c r="L7" s="165"/>
      <c r="M7" s="14"/>
      <c r="N7" s="15"/>
      <c r="O7" s="7"/>
      <c r="P7" s="8"/>
      <c r="Q7" s="15"/>
      <c r="R7" s="217"/>
      <c r="S7" s="215"/>
      <c r="T7" s="15"/>
      <c r="U7" s="7"/>
      <c r="V7" s="8"/>
    </row>
    <row r="8" spans="1:22" x14ac:dyDescent="0.25">
      <c r="A8" s="9" t="s">
        <v>3</v>
      </c>
      <c r="B8" s="14"/>
      <c r="C8" s="15"/>
      <c r="D8" s="7"/>
      <c r="E8" s="8"/>
      <c r="F8" s="15"/>
      <c r="G8" s="217"/>
      <c r="H8" s="215"/>
      <c r="I8" s="15"/>
      <c r="J8" s="7"/>
      <c r="K8" s="8"/>
      <c r="L8" s="165"/>
      <c r="M8" s="14"/>
      <c r="N8" s="15"/>
      <c r="O8" s="7"/>
      <c r="P8" s="8"/>
      <c r="Q8" s="15"/>
      <c r="R8" s="217"/>
      <c r="S8" s="215"/>
      <c r="T8" s="15"/>
      <c r="U8" s="7"/>
      <c r="V8" s="8"/>
    </row>
    <row r="9" spans="1:22" x14ac:dyDescent="0.25">
      <c r="A9" s="4" t="s">
        <v>4</v>
      </c>
      <c r="B9" s="159">
        <v>5.3</v>
      </c>
      <c r="C9" s="95">
        <f>'Euro area'!B7</f>
        <v>3.2007123146651639</v>
      </c>
      <c r="D9" s="92">
        <f>'Euro area'!C7</f>
        <v>2.2901574070110842</v>
      </c>
      <c r="E9" s="93">
        <f>'Euro area'!D7</f>
        <v>4.2</v>
      </c>
      <c r="F9" s="95">
        <f>'Euro area'!B38</f>
        <v>2.4286612577946523</v>
      </c>
      <c r="G9" s="219">
        <f>'Euro area'!C38</f>
        <v>1.4</v>
      </c>
      <c r="H9" s="212">
        <f>'Euro area'!D38</f>
        <v>3.2</v>
      </c>
      <c r="I9" s="95">
        <f>'Euro area'!B69</f>
        <v>2.0111812667159672</v>
      </c>
      <c r="J9" s="92">
        <f>'Euro area'!C69</f>
        <v>1.4</v>
      </c>
      <c r="K9" s="93">
        <f>'Euro area'!D69</f>
        <v>3.6135782521592219</v>
      </c>
      <c r="L9" s="165"/>
      <c r="M9" s="114">
        <v>6.1</v>
      </c>
      <c r="N9" s="95">
        <f>Belgium!B7</f>
        <v>2.7652373529365555</v>
      </c>
      <c r="O9" s="92">
        <f>Belgium!C7</f>
        <v>2.1</v>
      </c>
      <c r="P9" s="93">
        <f>Belgium!D7</f>
        <v>4</v>
      </c>
      <c r="Q9" s="95">
        <f>Belgium!$B38</f>
        <v>2.0124238794925038</v>
      </c>
      <c r="R9" s="219">
        <f>Belgium!$C38</f>
        <v>1.3</v>
      </c>
      <c r="S9" s="212">
        <f>Belgium!$D38</f>
        <v>3.0914484348206539</v>
      </c>
      <c r="T9" s="95">
        <f>Belgium!$B69</f>
        <v>2.1140583019055876</v>
      </c>
      <c r="U9" s="92">
        <f>Belgium!$C69</f>
        <v>1.5</v>
      </c>
      <c r="V9" s="93">
        <f>Belgium!$D69</f>
        <v>3.4725963422689521</v>
      </c>
    </row>
    <row r="10" spans="1:22" x14ac:dyDescent="0.25">
      <c r="A10" s="4" t="s">
        <v>5</v>
      </c>
      <c r="B10" s="159">
        <v>3.5</v>
      </c>
      <c r="C10" s="95">
        <f>'Euro area'!B8</f>
        <v>4.4497298368443507</v>
      </c>
      <c r="D10" s="92">
        <f>'Euro area'!C8</f>
        <v>2.6283279376711377</v>
      </c>
      <c r="E10" s="93">
        <f>'Euro area'!D8</f>
        <v>6.5</v>
      </c>
      <c r="F10" s="95">
        <f>'Euro area'!B39</f>
        <v>2.2260546592998391</v>
      </c>
      <c r="G10" s="219">
        <f>'Euro area'!C39</f>
        <v>1.6</v>
      </c>
      <c r="H10" s="212">
        <f>'Euro area'!D39</f>
        <v>3.3</v>
      </c>
      <c r="I10" s="95">
        <f>'Euro area'!B70</f>
        <v>1.9005644513749527</v>
      </c>
      <c r="J10" s="92">
        <f>'Euro area'!C70</f>
        <v>0.88700003456574406</v>
      </c>
      <c r="K10" s="93">
        <f>'Euro area'!D70</f>
        <v>3.1146933195591142</v>
      </c>
      <c r="L10" s="165"/>
      <c r="M10" s="114">
        <v>5.9</v>
      </c>
      <c r="N10" s="95">
        <f>Belgium!B8</f>
        <v>3.8290253922706001</v>
      </c>
      <c r="O10" s="92">
        <f>Belgium!C8</f>
        <v>3.2</v>
      </c>
      <c r="P10" s="93">
        <f>Belgium!D8</f>
        <v>4.7878353332328816</v>
      </c>
      <c r="Q10" s="95">
        <f>Belgium!$B39</f>
        <v>2.344452059980707</v>
      </c>
      <c r="R10" s="219">
        <f>Belgium!$C39</f>
        <v>1.5</v>
      </c>
      <c r="S10" s="212">
        <f>Belgium!$D39</f>
        <v>3.629970569494434</v>
      </c>
      <c r="T10" s="95">
        <f>Belgium!$B70</f>
        <v>2.9268056983614565</v>
      </c>
      <c r="U10" s="219">
        <f>Belgium!$C70</f>
        <v>2.2236408272284791</v>
      </c>
      <c r="V10" s="212">
        <f>Belgium!$D70</f>
        <v>3.629970569494434</v>
      </c>
    </row>
    <row r="11" spans="1:22" x14ac:dyDescent="0.25">
      <c r="A11" s="4" t="s">
        <v>6</v>
      </c>
      <c r="B11" s="159">
        <v>3.8</v>
      </c>
      <c r="C11" s="95">
        <f>'Euro area'!B9</f>
        <v>1.7740120833818172</v>
      </c>
      <c r="D11" s="92">
        <f>'Euro area'!C9</f>
        <v>5.6074202030176303E-2</v>
      </c>
      <c r="E11" s="93">
        <f>'Euro area'!D9</f>
        <v>2.8</v>
      </c>
      <c r="F11" s="95">
        <f>'Euro area'!B40</f>
        <v>1.2119386622972854</v>
      </c>
      <c r="G11" s="219">
        <f>'Euro area'!C40</f>
        <v>0.28048351704479402</v>
      </c>
      <c r="H11" s="212">
        <f>'Euro area'!D40</f>
        <v>2.2999999999999998</v>
      </c>
      <c r="I11" s="95">
        <f>'Euro area'!B71</f>
        <v>1.6149302197198807</v>
      </c>
      <c r="J11" s="92">
        <f>'Euro area'!C71</f>
        <v>0.9</v>
      </c>
      <c r="K11" s="93">
        <f>'Euro area'!D71</f>
        <v>2.8076870046321423</v>
      </c>
      <c r="L11" s="165"/>
      <c r="M11" s="114">
        <v>4</v>
      </c>
      <c r="N11" s="95">
        <f>Belgium!B9</f>
        <v>1.7699072747805349</v>
      </c>
      <c r="O11" s="92">
        <f>Belgium!C9</f>
        <v>-1</v>
      </c>
      <c r="P11" s="93">
        <f>Belgium!D9</f>
        <v>3.2</v>
      </c>
      <c r="Q11" s="95">
        <f>Belgium!$B40</f>
        <v>0.70581760386473125</v>
      </c>
      <c r="R11" s="219">
        <f>Belgium!$C40</f>
        <v>-1</v>
      </c>
      <c r="S11" s="212">
        <f>Belgium!$D40</f>
        <v>2</v>
      </c>
      <c r="T11" s="95">
        <f>Belgium!$B71</f>
        <v>1.1637870202607203</v>
      </c>
      <c r="U11" s="219">
        <f>Belgium!$C71</f>
        <v>1.0993600962714289</v>
      </c>
      <c r="V11" s="212">
        <f>Belgium!$D71</f>
        <v>1.2282139442500117</v>
      </c>
    </row>
    <row r="12" spans="1:22" x14ac:dyDescent="0.25">
      <c r="A12" s="4" t="s">
        <v>7</v>
      </c>
      <c r="B12" s="159">
        <v>4.3</v>
      </c>
      <c r="C12" s="95">
        <f>'Euro area'!B10</f>
        <v>3.6721912523820484</v>
      </c>
      <c r="D12" s="92">
        <f>'Euro area'!C10</f>
        <v>2.6</v>
      </c>
      <c r="E12" s="93">
        <f>'Euro area'!D10</f>
        <v>6.2</v>
      </c>
      <c r="F12" s="95">
        <f>'Euro area'!B41</f>
        <v>3.4273465426924048</v>
      </c>
      <c r="G12" s="219">
        <f>'Euro area'!C41</f>
        <v>2</v>
      </c>
      <c r="H12" s="212">
        <f>'Euro area'!D41</f>
        <v>4.68573060723</v>
      </c>
      <c r="I12" s="95">
        <f>'Euro area'!B72</f>
        <v>3.6314597194774394</v>
      </c>
      <c r="J12" s="92">
        <f>'Euro area'!C72</f>
        <v>2.5013227994159499</v>
      </c>
      <c r="K12" s="93">
        <f>'Euro area'!D72</f>
        <v>5.1930563590163681</v>
      </c>
      <c r="L12" s="165"/>
      <c r="M12" s="114">
        <v>9.1</v>
      </c>
      <c r="N12" s="95">
        <f>Belgium!B10</f>
        <v>-0.63295380698781967</v>
      </c>
      <c r="O12" s="92">
        <f>Belgium!C10</f>
        <v>-2.2000000000000002</v>
      </c>
      <c r="P12" s="93">
        <f>Belgium!D10</f>
        <v>0.26270503057768124</v>
      </c>
      <c r="Q12" s="95">
        <f>Belgium!$B41</f>
        <v>3.1160222011183296</v>
      </c>
      <c r="R12" s="219">
        <f>Belgium!$C41</f>
        <v>2.1</v>
      </c>
      <c r="S12" s="212">
        <f>Belgium!$D41</f>
        <v>3.8248035849363982</v>
      </c>
      <c r="T12" s="95">
        <f>Belgium!$B72</f>
        <v>4.0037007773086719</v>
      </c>
      <c r="U12" s="219">
        <f>Belgium!$C72</f>
        <v>2.6573814991475819</v>
      </c>
      <c r="V12" s="212">
        <f>Belgium!$D72</f>
        <v>5.3500200554697619</v>
      </c>
    </row>
    <row r="13" spans="1:22" x14ac:dyDescent="0.25">
      <c r="A13" s="4" t="s">
        <v>8</v>
      </c>
      <c r="B13" s="159">
        <v>-1.5434083759726001</v>
      </c>
      <c r="C13" s="95">
        <f>'Euro area'!B11</f>
        <v>5.4329964225703096</v>
      </c>
      <c r="D13" s="160">
        <f>'Euro area'!C11</f>
        <v>5.4329964225703096</v>
      </c>
      <c r="E13" s="161">
        <f>'Euro area'!D11</f>
        <v>5.4329964225703096</v>
      </c>
      <c r="F13" s="95">
        <f>'Euro area'!B42</f>
        <v>3.9160312752580602</v>
      </c>
      <c r="G13" s="219">
        <f>'Euro area'!C42</f>
        <v>3.9160312752580602</v>
      </c>
      <c r="H13" s="212">
        <f>'Euro area'!D42</f>
        <v>3.9160312752580602</v>
      </c>
      <c r="I13" s="95">
        <f>'Euro area'!B73</f>
        <v>1.25406715125436</v>
      </c>
      <c r="J13" s="160">
        <f>'Euro area'!C73</f>
        <v>1.25406715125436</v>
      </c>
      <c r="K13" s="161">
        <f>'Euro area'!D73</f>
        <v>1.25406715125436</v>
      </c>
      <c r="L13" s="165"/>
      <c r="M13" s="114">
        <v>12.6</v>
      </c>
      <c r="N13" s="95">
        <f>Belgium!B11</f>
        <v>2.2915771010578192</v>
      </c>
      <c r="O13" s="92">
        <f>Belgium!C11</f>
        <v>0.4388001310309253</v>
      </c>
      <c r="P13" s="93">
        <f>Belgium!D11</f>
        <v>3.4150332905074743</v>
      </c>
      <c r="Q13" s="95">
        <f>Belgium!$B42</f>
        <v>3.7781512792245211</v>
      </c>
      <c r="R13" s="219">
        <f>Belgium!$C42</f>
        <v>1.6</v>
      </c>
      <c r="S13" s="212">
        <f>Belgium!$D42</f>
        <v>8.280235352247022</v>
      </c>
      <c r="T13" s="95">
        <f>Belgium!$B73</f>
        <v>4.4346771432701821</v>
      </c>
      <c r="U13" s="219">
        <f>Belgium!$C73</f>
        <v>3.5193342310705811</v>
      </c>
      <c r="V13" s="212">
        <f>Belgium!$D73</f>
        <v>5.3500200554697841</v>
      </c>
    </row>
    <row r="14" spans="1:22" x14ac:dyDescent="0.25">
      <c r="A14" s="4" t="s">
        <v>9</v>
      </c>
      <c r="B14" s="159">
        <v>-5.4672533210758703</v>
      </c>
      <c r="C14" s="95">
        <f>'Euro area'!B12</f>
        <v>3.1949532671846548</v>
      </c>
      <c r="D14" s="92">
        <f>'Euro area'!C12</f>
        <v>3.0899065343693102</v>
      </c>
      <c r="E14" s="93">
        <f>'Euro area'!D12</f>
        <v>3.3</v>
      </c>
      <c r="F14" s="95">
        <f>'Euro area'!B43</f>
        <v>4.3549741297315698</v>
      </c>
      <c r="G14" s="219">
        <f>'Euro area'!C43</f>
        <v>4.3099482594631402</v>
      </c>
      <c r="H14" s="212">
        <f>'Euro area'!D43</f>
        <v>4.4000000000000004</v>
      </c>
      <c r="I14" s="95">
        <f>'Euro area'!B74</f>
        <v>3.6150150097439848</v>
      </c>
      <c r="J14" s="92">
        <f>'Euro area'!C74</f>
        <v>3.3300300194879702</v>
      </c>
      <c r="K14" s="93">
        <f>'Euro area'!D74</f>
        <v>3.9</v>
      </c>
      <c r="L14" s="165"/>
      <c r="M14" s="114">
        <v>8.4</v>
      </c>
      <c r="N14" s="95">
        <f>Belgium!B12</f>
        <v>-1.589062241495564</v>
      </c>
      <c r="O14" s="92">
        <f>Belgium!C12</f>
        <v>-2.0484377983356228</v>
      </c>
      <c r="P14" s="93">
        <f>Belgium!D12</f>
        <v>-1.1024660154748678</v>
      </c>
      <c r="Q14" s="95">
        <f>Belgium!$B43</f>
        <v>3.2491756642949907</v>
      </c>
      <c r="R14" s="219">
        <f>Belgium!$C43</f>
        <v>2.2999999999999998</v>
      </c>
      <c r="S14" s="212">
        <f>Belgium!$D43</f>
        <v>3.8248035849363982</v>
      </c>
      <c r="T14" s="95">
        <f>Belgium!$B74</f>
        <v>4.1428879721327032</v>
      </c>
      <c r="U14" s="219">
        <f>Belgium!$C74</f>
        <v>2.9357558887956436</v>
      </c>
      <c r="V14" s="212">
        <f>Belgium!$D74</f>
        <v>5.3500200554697619</v>
      </c>
    </row>
    <row r="15" spans="1:22" x14ac:dyDescent="0.25">
      <c r="A15" s="4" t="s">
        <v>10</v>
      </c>
      <c r="B15" s="159">
        <v>0</v>
      </c>
      <c r="C15" s="95">
        <f>'Euro area'!B13</f>
        <v>1.9120325272901431</v>
      </c>
      <c r="D15" s="92">
        <f>'Euro area'!C13</f>
        <v>1.4</v>
      </c>
      <c r="E15" s="93">
        <f>'Euro area'!D13</f>
        <v>2.8</v>
      </c>
      <c r="F15" s="95">
        <f>'Euro area'!B44</f>
        <v>2.2173471825379667</v>
      </c>
      <c r="G15" s="219">
        <f>'Euro area'!C44</f>
        <v>1.8</v>
      </c>
      <c r="H15" s="212">
        <f>'Euro area'!D44</f>
        <v>2.5</v>
      </c>
      <c r="I15" s="95">
        <f>'Euro area'!B75</f>
        <v>1.7240037408763951</v>
      </c>
      <c r="J15" s="92">
        <f>'Euro area'!C75</f>
        <v>1.1480074817527901</v>
      </c>
      <c r="K15" s="93">
        <f>'Euro area'!D75</f>
        <v>2.2999999999999998</v>
      </c>
      <c r="L15" s="165"/>
      <c r="M15" s="114">
        <v>10.1</v>
      </c>
      <c r="N15" s="95">
        <f>Belgium!B13</f>
        <v>2.000307648004342</v>
      </c>
      <c r="O15" s="92">
        <f>Belgium!C13</f>
        <v>1.0755236353054087</v>
      </c>
      <c r="P15" s="93">
        <f>Belgium!D13</f>
        <v>2.9</v>
      </c>
      <c r="Q15" s="95">
        <f>Belgium!$B44</f>
        <v>2.6182391081443925</v>
      </c>
      <c r="R15" s="219">
        <f>Belgium!$C44</f>
        <v>1.1806744968464011</v>
      </c>
      <c r="S15" s="212">
        <f>Belgium!$D44</f>
        <v>3.824803584936376</v>
      </c>
      <c r="T15" s="95">
        <f>Belgium!$B75</f>
        <v>3.3393548632798864</v>
      </c>
      <c r="U15" s="219">
        <f>Belgium!$C75</f>
        <v>1.3286896710900109</v>
      </c>
      <c r="V15" s="212">
        <f>Belgium!$D75</f>
        <v>5.3500200554697619</v>
      </c>
    </row>
    <row r="16" spans="1:22" x14ac:dyDescent="0.25">
      <c r="A16" s="4" t="s">
        <v>11</v>
      </c>
      <c r="B16" s="159">
        <v>0.4</v>
      </c>
      <c r="C16" s="95">
        <f>'Euro area'!B14</f>
        <v>-0.29846926060592505</v>
      </c>
      <c r="D16" s="92">
        <f>'Euro area'!C14</f>
        <v>-2.1361698113707561</v>
      </c>
      <c r="E16" s="93">
        <f>'Euro area'!D14</f>
        <v>0.3</v>
      </c>
      <c r="F16" s="95">
        <f>'Euro area'!B45</f>
        <v>8.0354110830191505E-2</v>
      </c>
      <c r="G16" s="219">
        <f>'Euro area'!C45</f>
        <v>-0.39528430463128483</v>
      </c>
      <c r="H16" s="212">
        <f>'Euro area'!D45</f>
        <v>0.6</v>
      </c>
      <c r="I16" s="95">
        <f>'Euro area'!B76</f>
        <v>8.2427930072406994E-2</v>
      </c>
      <c r="J16" s="92">
        <f>'Euro area'!C76</f>
        <v>1.7711879458709001E-2</v>
      </c>
      <c r="K16" s="93">
        <f>'Euro area'!D76</f>
        <v>0.2</v>
      </c>
      <c r="L16" s="165"/>
      <c r="M16" s="114">
        <v>-0.7</v>
      </c>
      <c r="N16" s="95">
        <f>Belgium!B14</f>
        <v>4.3017456647866097E-2</v>
      </c>
      <c r="O16" s="92">
        <f>Belgium!C14</f>
        <v>-0.12737840854487636</v>
      </c>
      <c r="P16" s="93">
        <f>Belgium!D14</f>
        <v>0.5</v>
      </c>
      <c r="Q16" s="95">
        <f>Belgium!$B45</f>
        <v>2.9297453213089587E-3</v>
      </c>
      <c r="R16" s="219">
        <f>Belgium!$C45</f>
        <v>-0.1</v>
      </c>
      <c r="S16" s="212">
        <f>Belgium!$D45</f>
        <v>0.1</v>
      </c>
      <c r="T16" s="95">
        <f>Belgium!$B76</f>
        <v>-4.8193182020661036E-2</v>
      </c>
      <c r="U16" s="219">
        <f>Belgium!$C76</f>
        <v>-6.5669016363848254E-2</v>
      </c>
      <c r="V16" s="212">
        <f>Belgium!$D76</f>
        <v>-3.0717347677473816E-2</v>
      </c>
    </row>
    <row r="17" spans="1:22" x14ac:dyDescent="0.25">
      <c r="A17" s="4" t="s">
        <v>12</v>
      </c>
      <c r="B17" s="159">
        <v>10.9</v>
      </c>
      <c r="C17" s="95">
        <f>'Euro area'!B15</f>
        <v>5.9346581086685539</v>
      </c>
      <c r="D17" s="92">
        <f>'Euro area'!C15</f>
        <v>4.7</v>
      </c>
      <c r="E17" s="93">
        <f>'Euro area'!D15</f>
        <v>7.8255099028397002</v>
      </c>
      <c r="F17" s="95">
        <f>'Euro area'!B46</f>
        <v>4.3195125831378238</v>
      </c>
      <c r="G17" s="219">
        <f>'Euro area'!C46</f>
        <v>2.9</v>
      </c>
      <c r="H17" s="212">
        <f>'Euro area'!D46</f>
        <v>6.2805215154753302</v>
      </c>
      <c r="I17" s="95">
        <f>'Euro area'!B77</f>
        <v>3.4337602840182986</v>
      </c>
      <c r="J17" s="92">
        <f>'Euro area'!C77</f>
        <v>3.0986584392721102</v>
      </c>
      <c r="K17" s="93">
        <f>'Euro area'!D77</f>
        <v>4.1026224127827859</v>
      </c>
      <c r="L17" s="165"/>
      <c r="M17" s="114">
        <v>9.1999999999999993</v>
      </c>
      <c r="N17" s="95">
        <f>Belgium!B15</f>
        <v>3.8384666899324222</v>
      </c>
      <c r="O17" s="92">
        <f>Belgium!C15</f>
        <v>2.2999999999999998</v>
      </c>
      <c r="P17" s="93">
        <f>Belgium!D15</f>
        <v>5.2</v>
      </c>
      <c r="Q17" s="95">
        <f>Belgium!$B46</f>
        <v>3.1104890701966972</v>
      </c>
      <c r="R17" s="219">
        <f>Belgium!$C46</f>
        <v>1.2472337290082791</v>
      </c>
      <c r="S17" s="212">
        <f>Belgium!$D46</f>
        <v>4.0556069219333191</v>
      </c>
      <c r="T17" s="95">
        <f>Belgium!$B77</f>
        <v>3.2391643614875232</v>
      </c>
      <c r="U17" s="219">
        <f>Belgium!$C77</f>
        <v>2.9596643457477922</v>
      </c>
      <c r="V17" s="212">
        <f>Belgium!$D77</f>
        <v>3.5186643772272541</v>
      </c>
    </row>
    <row r="18" spans="1:22" x14ac:dyDescent="0.25">
      <c r="A18" s="4" t="s">
        <v>13</v>
      </c>
      <c r="B18" s="159">
        <v>8.6999999999999993</v>
      </c>
      <c r="C18" s="95">
        <f>'Euro area'!B16</f>
        <v>6.3704158768384156</v>
      </c>
      <c r="D18" s="92">
        <f>'Euro area'!C16</f>
        <v>4.5999999999999996</v>
      </c>
      <c r="E18" s="93">
        <f>'Euro area'!D16</f>
        <v>9.1999999999999993</v>
      </c>
      <c r="F18" s="95">
        <f>'Euro area'!B47</f>
        <v>4.0097552042909701</v>
      </c>
      <c r="G18" s="219">
        <f>'Euro area'!C47</f>
        <v>2.7</v>
      </c>
      <c r="H18" s="212">
        <f>'Euro area'!D47</f>
        <v>6.1</v>
      </c>
      <c r="I18" s="95">
        <f>'Euro area'!B78</f>
        <v>3.2857317114099622</v>
      </c>
      <c r="J18" s="92">
        <f>'Euro area'!C78</f>
        <v>2.7773453594872599</v>
      </c>
      <c r="K18" s="93">
        <f>'Euro area'!D78</f>
        <v>3.6798497747426273</v>
      </c>
      <c r="L18" s="165"/>
      <c r="M18" s="114">
        <v>8.5</v>
      </c>
      <c r="N18" s="95">
        <f>Belgium!B16</f>
        <v>3.628582530927384</v>
      </c>
      <c r="O18" s="92">
        <f>Belgium!C16</f>
        <v>2.2833644646833573</v>
      </c>
      <c r="P18" s="93">
        <f>Belgium!D16</f>
        <v>5.0250738730053479</v>
      </c>
      <c r="Q18" s="95">
        <f>Belgium!$B47</f>
        <v>3.2468239943139672</v>
      </c>
      <c r="R18" s="219">
        <f>Belgium!$C47</f>
        <v>1.6</v>
      </c>
      <c r="S18" s="212">
        <f>Belgium!$D47</f>
        <v>4.4000000000000004</v>
      </c>
      <c r="T18" s="95">
        <f>Belgium!$B78</f>
        <v>3.3576036796532094</v>
      </c>
      <c r="U18" s="219">
        <f>Belgium!$C78</f>
        <v>3.1478736796599849</v>
      </c>
      <c r="V18" s="212">
        <f>Belgium!$D78</f>
        <v>3.5673336796464339</v>
      </c>
    </row>
    <row r="19" spans="1:22" x14ac:dyDescent="0.25">
      <c r="A19" s="4" t="s">
        <v>14</v>
      </c>
      <c r="B19" s="159">
        <v>1.3</v>
      </c>
      <c r="C19" s="95">
        <f>'Euro area'!B17</f>
        <v>8.4404601516978206E-2</v>
      </c>
      <c r="D19" s="92">
        <f>'Euro area'!C17</f>
        <v>-0.8</v>
      </c>
      <c r="E19" s="93">
        <f>'Euro area'!D17</f>
        <v>0.9</v>
      </c>
      <c r="F19" s="95">
        <f>'Euro area'!B48</f>
        <v>0.33371798145990478</v>
      </c>
      <c r="G19" s="219">
        <f>'Euro area'!C48</f>
        <v>-0.3</v>
      </c>
      <c r="H19" s="212">
        <f>'Euro area'!D48</f>
        <v>0.89995078228169834</v>
      </c>
      <c r="I19" s="95">
        <f>'Euro area'!B79</f>
        <v>0.19561100134826026</v>
      </c>
      <c r="J19" s="92">
        <f>'Euro area'!C79</f>
        <v>-0.1</v>
      </c>
      <c r="K19" s="93">
        <f>'Euro area'!D79</f>
        <v>0.4015254028616298</v>
      </c>
      <c r="L19" s="165"/>
      <c r="M19" s="114">
        <v>0.7</v>
      </c>
      <c r="N19" s="95">
        <f>Belgium!B17</f>
        <v>5.9258588873845166E-3</v>
      </c>
      <c r="O19" s="92">
        <f>Belgium!C17</f>
        <v>-0.4</v>
      </c>
      <c r="P19" s="93">
        <f>Belgium!D17</f>
        <v>0.51486555755672181</v>
      </c>
      <c r="Q19" s="95">
        <f>Belgium!$B48</f>
        <v>-6.1868651205769051E-2</v>
      </c>
      <c r="R19" s="219">
        <f>Belgium!$C48</f>
        <v>-0.6</v>
      </c>
      <c r="S19" s="212">
        <f>Belgium!$D48</f>
        <v>0.59682874665891572</v>
      </c>
      <c r="T19" s="95">
        <f>Belgium!$B79</f>
        <v>-5.4757942066858495E-2</v>
      </c>
      <c r="U19" s="219">
        <f>Belgium!$C79</f>
        <v>-0.14297539374691862</v>
      </c>
      <c r="V19" s="212">
        <f>Belgium!$D79</f>
        <v>3.3459509613201634E-2</v>
      </c>
    </row>
    <row r="20" spans="1:22" x14ac:dyDescent="0.25">
      <c r="A20" s="4"/>
      <c r="B20" s="159" t="s">
        <v>46</v>
      </c>
      <c r="C20" s="15"/>
      <c r="D20" s="7"/>
      <c r="E20" s="8"/>
      <c r="F20" s="95"/>
      <c r="G20" s="219"/>
      <c r="H20" s="212"/>
      <c r="I20" s="95"/>
      <c r="J20" s="92"/>
      <c r="K20" s="93"/>
      <c r="L20" s="165"/>
      <c r="M20" s="114" t="s">
        <v>46</v>
      </c>
      <c r="N20" s="95"/>
      <c r="O20" s="92"/>
      <c r="P20" s="93"/>
      <c r="Q20" s="95"/>
      <c r="R20" s="219"/>
      <c r="S20" s="212"/>
      <c r="T20" s="95"/>
      <c r="U20" s="219"/>
      <c r="V20" s="212"/>
    </row>
    <row r="21" spans="1:22" x14ac:dyDescent="0.25">
      <c r="A21" s="9" t="s">
        <v>15</v>
      </c>
      <c r="B21" s="159" t="s">
        <v>46</v>
      </c>
      <c r="C21" s="15"/>
      <c r="D21" s="7"/>
      <c r="E21" s="8"/>
      <c r="F21" s="95"/>
      <c r="G21" s="219"/>
      <c r="H21" s="212"/>
      <c r="I21" s="95"/>
      <c r="J21" s="92"/>
      <c r="K21" s="93"/>
      <c r="L21" s="165"/>
      <c r="M21" s="114" t="s">
        <v>46</v>
      </c>
      <c r="N21" s="95"/>
      <c r="O21" s="92"/>
      <c r="P21" s="93"/>
      <c r="Q21" s="95"/>
      <c r="R21" s="219"/>
      <c r="S21" s="212"/>
      <c r="T21" s="95"/>
      <c r="U21" s="219"/>
      <c r="V21" s="212"/>
    </row>
    <row r="22" spans="1:22" x14ac:dyDescent="0.25">
      <c r="A22" s="4" t="s">
        <v>16</v>
      </c>
      <c r="B22" s="159">
        <v>1.1000000000000001</v>
      </c>
      <c r="C22" s="95">
        <f>'Euro area'!B20</f>
        <v>1.6878022670692421</v>
      </c>
      <c r="D22" s="92">
        <f>'Euro area'!C20</f>
        <v>1.1000000000000001</v>
      </c>
      <c r="E22" s="93">
        <f>'Euro area'!D20</f>
        <v>2.2290568094175844</v>
      </c>
      <c r="F22" s="95">
        <f>'Euro area'!B51</f>
        <v>0.86347449334492854</v>
      </c>
      <c r="G22" s="219">
        <f>'Euro area'!C51</f>
        <v>0.5</v>
      </c>
      <c r="H22" s="212">
        <f>'Euro area'!D51</f>
        <v>1.3</v>
      </c>
      <c r="I22" s="95">
        <f>'Euro area'!B82</f>
        <v>0.65847843788745897</v>
      </c>
      <c r="J22" s="92">
        <f>'Euro area'!C82</f>
        <v>0.5</v>
      </c>
      <c r="K22" s="93">
        <f>'Euro area'!D82</f>
        <v>0.89536481986361993</v>
      </c>
      <c r="L22" s="165"/>
      <c r="M22" s="114">
        <v>1.7</v>
      </c>
      <c r="N22" s="95">
        <f>Belgium!B20</f>
        <v>1.1086632112586754</v>
      </c>
      <c r="O22" s="92">
        <f>Belgium!C20</f>
        <v>0.4</v>
      </c>
      <c r="P22" s="93">
        <f>Belgium!D20</f>
        <v>1.7718731302517332</v>
      </c>
      <c r="Q22" s="95">
        <f>Belgium!$B51</f>
        <v>0.69544878586130976</v>
      </c>
      <c r="R22" s="219">
        <f>Belgium!$C51</f>
        <v>0.1794064880022983</v>
      </c>
      <c r="S22" s="212">
        <f>Belgium!$D51</f>
        <v>1.4978374413042506</v>
      </c>
      <c r="T22" s="95">
        <f>Belgium!$B82</f>
        <v>1.0952706235707432</v>
      </c>
      <c r="U22" s="219">
        <f>Belgium!$C82</f>
        <v>0.69270380583719149</v>
      </c>
      <c r="V22" s="212">
        <f>Belgium!$D82</f>
        <v>1.497837441304295</v>
      </c>
    </row>
    <row r="23" spans="1:22" x14ac:dyDescent="0.25">
      <c r="A23" s="4" t="s">
        <v>17</v>
      </c>
      <c r="B23" s="159">
        <v>7.7</v>
      </c>
      <c r="C23" s="95">
        <f>'Euro area'!B21</f>
        <v>7.0672695227977034</v>
      </c>
      <c r="D23" s="92">
        <f>'Euro area'!C21</f>
        <v>6.7</v>
      </c>
      <c r="E23" s="93">
        <f>'Euro area'!D21</f>
        <v>7.5</v>
      </c>
      <c r="F23" s="95">
        <f>'Euro area'!B52</f>
        <v>6.8510504279897333</v>
      </c>
      <c r="G23" s="219">
        <f>'Euro area'!C52</f>
        <v>6.3</v>
      </c>
      <c r="H23" s="212">
        <f>'Euro area'!D52</f>
        <v>7.2</v>
      </c>
      <c r="I23" s="95">
        <f>'Euro area'!B83</f>
        <v>6.7077019009276713</v>
      </c>
      <c r="J23" s="92">
        <f>'Euro area'!C83</f>
        <v>6.2693769184951949</v>
      </c>
      <c r="K23" s="93">
        <f>'Euro area'!D83</f>
        <v>7</v>
      </c>
      <c r="L23" s="165"/>
      <c r="M23" s="114">
        <v>6.3</v>
      </c>
      <c r="N23" s="95">
        <f>Belgium!B21</f>
        <v>5.876545276599102</v>
      </c>
      <c r="O23" s="92">
        <f>Belgium!C21</f>
        <v>5.579986769181807</v>
      </c>
      <c r="P23" s="93">
        <f>Belgium!D21</f>
        <v>6.3</v>
      </c>
      <c r="Q23" s="95">
        <f>Belgium!$B52</f>
        <v>5.8581310475833348</v>
      </c>
      <c r="R23" s="219">
        <f>Belgium!$C52</f>
        <v>5.5479973529610884</v>
      </c>
      <c r="S23" s="212">
        <f>Belgium!$D52</f>
        <v>6.2007889325389209</v>
      </c>
      <c r="T23" s="95">
        <f>Belgium!$B83</f>
        <v>5.8270888311261126</v>
      </c>
      <c r="U23" s="219">
        <f>Belgium!$C83</f>
        <v>5.5288015869979068</v>
      </c>
      <c r="V23" s="212">
        <f>Belgium!$D83</f>
        <v>6.1253760752543185</v>
      </c>
    </row>
    <row r="24" spans="1:22" x14ac:dyDescent="0.25">
      <c r="A24" s="4"/>
      <c r="B24" s="159" t="s">
        <v>46</v>
      </c>
      <c r="C24" s="95"/>
      <c r="D24" s="92"/>
      <c r="E24" s="93"/>
      <c r="F24" s="95"/>
      <c r="G24" s="219"/>
      <c r="H24" s="212"/>
      <c r="I24" s="95"/>
      <c r="J24" s="92"/>
      <c r="K24" s="93"/>
      <c r="L24" s="165"/>
      <c r="M24" s="114" t="s">
        <v>46</v>
      </c>
      <c r="N24" s="95"/>
      <c r="O24" s="92"/>
      <c r="P24" s="93"/>
      <c r="Q24" s="95"/>
      <c r="R24" s="219"/>
      <c r="S24" s="212"/>
      <c r="T24" s="95"/>
      <c r="U24" s="219"/>
      <c r="V24" s="212"/>
    </row>
    <row r="25" spans="1:22" x14ac:dyDescent="0.25">
      <c r="A25" s="9" t="s">
        <v>18</v>
      </c>
      <c r="B25" s="159" t="s">
        <v>46</v>
      </c>
      <c r="C25" s="95"/>
      <c r="D25" s="92"/>
      <c r="E25" s="93"/>
      <c r="F25" s="95"/>
      <c r="G25" s="219"/>
      <c r="H25" s="212"/>
      <c r="I25" s="95"/>
      <c r="J25" s="92"/>
      <c r="K25" s="93"/>
      <c r="L25" s="165"/>
      <c r="M25" s="114" t="s">
        <v>46</v>
      </c>
      <c r="N25" s="95"/>
      <c r="O25" s="92"/>
      <c r="P25" s="93"/>
      <c r="Q25" s="95"/>
      <c r="R25" s="219"/>
      <c r="S25" s="212"/>
      <c r="T25" s="95"/>
      <c r="U25" s="219"/>
      <c r="V25" s="212"/>
    </row>
    <row r="26" spans="1:22" x14ac:dyDescent="0.25">
      <c r="A26" s="4" t="s">
        <v>19</v>
      </c>
      <c r="B26" s="159">
        <v>2.6</v>
      </c>
      <c r="C26" s="95">
        <f>'Euro area'!B24</f>
        <v>5.4036075609208387</v>
      </c>
      <c r="D26" s="92">
        <f>'Euro area'!C24</f>
        <v>1.5</v>
      </c>
      <c r="E26" s="93">
        <f>'Euro area'!D24</f>
        <v>6.7</v>
      </c>
      <c r="F26" s="95">
        <f>'Euro area'!B55</f>
        <v>2.1836956984494602</v>
      </c>
      <c r="G26" s="219">
        <f>'Euro area'!C55</f>
        <v>1.7</v>
      </c>
      <c r="H26" s="212">
        <f>'Euro area'!D55</f>
        <v>2.8</v>
      </c>
      <c r="I26" s="95">
        <f>'Euro area'!B86</f>
        <v>1.7843682431611352</v>
      </c>
      <c r="J26" s="92">
        <f>'Euro area'!C86</f>
        <v>1.5</v>
      </c>
      <c r="K26" s="93">
        <f>'Euro area'!D86</f>
        <v>2</v>
      </c>
      <c r="L26" s="165"/>
      <c r="M26" s="114">
        <v>3.2</v>
      </c>
      <c r="N26" s="95">
        <f>Belgium!B24</f>
        <v>6.7659896493851646</v>
      </c>
      <c r="O26" s="92">
        <f>Belgium!C24</f>
        <v>3.8</v>
      </c>
      <c r="P26" s="93">
        <f>Belgium!D24</f>
        <v>9.1</v>
      </c>
      <c r="Q26" s="95">
        <f>Belgium!$B55</f>
        <v>2.0367120464389212</v>
      </c>
      <c r="R26" s="219">
        <f>Belgium!$C55</f>
        <v>1.2</v>
      </c>
      <c r="S26" s="212">
        <f>Belgium!$D55</f>
        <v>2.9</v>
      </c>
      <c r="T26" s="95">
        <f>Belgium!$B86</f>
        <v>1.7006810295640995</v>
      </c>
      <c r="U26" s="219">
        <f>Belgium!$C86</f>
        <v>1.1058964636709412</v>
      </c>
      <c r="V26" s="212">
        <f>Belgium!$D86</f>
        <v>2.2954655954572578</v>
      </c>
    </row>
    <row r="27" spans="1:22" x14ac:dyDescent="0.25">
      <c r="A27" s="4" t="s">
        <v>20</v>
      </c>
      <c r="B27" s="159">
        <v>2</v>
      </c>
      <c r="C27" s="95">
        <f>'Euro area'!B25</f>
        <v>3.5763868382189949</v>
      </c>
      <c r="D27" s="92">
        <f>'Euro area'!C25</f>
        <v>3.0527736764379898</v>
      </c>
      <c r="E27" s="93">
        <f>'Euro area'!D25</f>
        <v>4.0999999999999996</v>
      </c>
      <c r="F27" s="95">
        <f>'Euro area'!B56</f>
        <v>1.9159634307841649</v>
      </c>
      <c r="G27" s="219">
        <f>'Euro area'!C56</f>
        <v>1.7</v>
      </c>
      <c r="H27" s="212">
        <f>'Euro area'!D56</f>
        <v>2.13192686156833</v>
      </c>
      <c r="I27" s="95">
        <f>'Euro area'!B87</f>
        <v>2.0292759810587802</v>
      </c>
      <c r="J27" s="92">
        <f>'Euro area'!C87</f>
        <v>2.0292759810587802</v>
      </c>
      <c r="K27" s="93">
        <f>'Euro area'!D87</f>
        <v>2.0292759810587802</v>
      </c>
      <c r="L27" s="165"/>
      <c r="M27" s="114">
        <v>4.4000000000000004</v>
      </c>
      <c r="N27" s="95">
        <f>Belgium!B25</f>
        <v>4.6510329318351147</v>
      </c>
      <c r="O27" s="92">
        <f>Belgium!C25</f>
        <v>4.2460311982799537</v>
      </c>
      <c r="P27" s="93">
        <f>Belgium!D25</f>
        <v>5.30706759722539</v>
      </c>
      <c r="Q27" s="95">
        <f>Belgium!$B56</f>
        <v>1.7732879651299953</v>
      </c>
      <c r="R27" s="219">
        <f>Belgium!$C56</f>
        <v>1.6</v>
      </c>
      <c r="S27" s="212">
        <f>Belgium!$D56</f>
        <v>2.0603308557237243</v>
      </c>
      <c r="T27" s="95">
        <f>Belgium!$B87</f>
        <v>1.3308204466756179</v>
      </c>
      <c r="U27" s="219">
        <f>Belgium!$C87</f>
        <v>0.63895119259373967</v>
      </c>
      <c r="V27" s="212">
        <f>Belgium!$D87</f>
        <v>2.0226897007574962</v>
      </c>
    </row>
    <row r="28" spans="1:22" x14ac:dyDescent="0.25">
      <c r="A28" s="4"/>
      <c r="B28" s="159" t="s">
        <v>46</v>
      </c>
      <c r="C28" s="95"/>
      <c r="D28" s="92"/>
      <c r="E28" s="93"/>
      <c r="F28" s="95"/>
      <c r="G28" s="219"/>
      <c r="H28" s="212"/>
      <c r="I28" s="95"/>
      <c r="J28" s="92"/>
      <c r="K28" s="93"/>
      <c r="L28" s="165"/>
      <c r="M28" s="114" t="s">
        <v>46</v>
      </c>
      <c r="N28" s="95"/>
      <c r="O28" s="92"/>
      <c r="P28" s="93"/>
      <c r="Q28" s="95"/>
      <c r="R28" s="219"/>
      <c r="S28" s="212"/>
      <c r="T28" s="95"/>
      <c r="U28" s="219"/>
      <c r="V28" s="212"/>
    </row>
    <row r="29" spans="1:22" x14ac:dyDescent="0.25">
      <c r="A29" s="9" t="s">
        <v>21</v>
      </c>
      <c r="B29" s="159">
        <v>2.5</v>
      </c>
      <c r="C29" s="95">
        <f>'Euro area'!B27</f>
        <v>1.8493383577823579</v>
      </c>
      <c r="D29" s="92">
        <f>'Euro area'!C27</f>
        <v>0.6</v>
      </c>
      <c r="E29" s="93">
        <f>'Euro area'!D27</f>
        <v>2.6</v>
      </c>
      <c r="F29" s="95">
        <f>'Euro area'!B58</f>
        <v>2.1129334108211473</v>
      </c>
      <c r="G29" s="219">
        <f>'Euro area'!C58</f>
        <v>1.2</v>
      </c>
      <c r="H29" s="212">
        <f>'Euro area'!D58</f>
        <v>2.8654316216426232</v>
      </c>
      <c r="I29" s="95">
        <f>'Euro area'!B89</f>
        <v>2.0770002752674293</v>
      </c>
      <c r="J29" s="92">
        <f>'Euro area'!C89</f>
        <v>0.9</v>
      </c>
      <c r="K29" s="93">
        <f>'Euro area'!D89</f>
        <v>2.8350605610242376</v>
      </c>
      <c r="L29" s="165"/>
      <c r="M29" s="114">
        <v>-0.5</v>
      </c>
      <c r="N29" s="95">
        <f>Belgium!B27</f>
        <v>0.30800299041893336</v>
      </c>
      <c r="O29" s="92">
        <f>Belgium!C27</f>
        <v>-1</v>
      </c>
      <c r="P29" s="93">
        <f>Belgium!D27</f>
        <v>2.4240089712568</v>
      </c>
      <c r="Q29" s="95">
        <f>Belgium!$B58</f>
        <v>0.2785582185763979</v>
      </c>
      <c r="R29" s="219">
        <f>Belgium!$C58</f>
        <v>-1.5</v>
      </c>
      <c r="S29" s="212">
        <f>Belgium!$D58</f>
        <v>2.8356746557291936</v>
      </c>
      <c r="T29" s="95">
        <f>Belgium!$B89</f>
        <v>2.4821227893909179</v>
      </c>
      <c r="U29" s="219">
        <f>Belgium!$C89</f>
        <v>2.4821227893909179</v>
      </c>
      <c r="V29" s="212">
        <f>Belgium!$D89</f>
        <v>2.4821227893909179</v>
      </c>
    </row>
    <row r="30" spans="1:22" x14ac:dyDescent="0.25">
      <c r="A30" s="4"/>
      <c r="B30" s="159" t="s">
        <v>46</v>
      </c>
      <c r="C30" s="95"/>
      <c r="D30" s="92"/>
      <c r="E30" s="93"/>
      <c r="F30" s="95"/>
      <c r="G30" s="219"/>
      <c r="H30" s="212"/>
      <c r="I30" s="95"/>
      <c r="J30" s="92"/>
      <c r="K30" s="93"/>
      <c r="L30" s="165"/>
      <c r="M30" s="114" t="s">
        <v>46</v>
      </c>
      <c r="N30" s="95"/>
      <c r="O30" s="92"/>
      <c r="P30" s="93"/>
      <c r="Q30" s="95"/>
      <c r="R30" s="219"/>
      <c r="S30" s="212"/>
      <c r="T30" s="95"/>
      <c r="U30" s="219"/>
      <c r="V30" s="212"/>
    </row>
    <row r="31" spans="1:22" x14ac:dyDescent="0.25">
      <c r="A31" s="9" t="s">
        <v>22</v>
      </c>
      <c r="B31" s="159" t="s">
        <v>46</v>
      </c>
      <c r="C31" s="95"/>
      <c r="D31" s="92"/>
      <c r="E31" s="93"/>
      <c r="F31" s="95"/>
      <c r="G31" s="219"/>
      <c r="H31" s="212"/>
      <c r="I31" s="95"/>
      <c r="J31" s="92"/>
      <c r="K31" s="93"/>
      <c r="L31" s="165"/>
      <c r="M31" s="114" t="s">
        <v>46</v>
      </c>
      <c r="N31" s="95"/>
      <c r="O31" s="92"/>
      <c r="P31" s="93"/>
      <c r="Q31" s="95"/>
      <c r="R31" s="219"/>
      <c r="S31" s="212"/>
      <c r="T31" s="95"/>
      <c r="U31" s="219"/>
      <c r="V31" s="212"/>
    </row>
    <row r="32" spans="1:22" x14ac:dyDescent="0.25">
      <c r="A32" s="10" t="s">
        <v>23</v>
      </c>
      <c r="B32" s="159">
        <v>-5.5</v>
      </c>
      <c r="C32" s="95">
        <f>'Euro area'!B30</f>
        <v>-4.1204616521424642</v>
      </c>
      <c r="D32" s="92">
        <f>'Euro area'!C30</f>
        <v>-5.2902124788928315</v>
      </c>
      <c r="E32" s="93">
        <f>'Euro area'!D30</f>
        <v>-3.0939423903893535</v>
      </c>
      <c r="F32" s="95">
        <f>'Euro area'!B61</f>
        <v>-2.7133828010166021</v>
      </c>
      <c r="G32" s="219">
        <f>'Euro area'!C61</f>
        <v>-3.8716913091523022</v>
      </c>
      <c r="H32" s="212">
        <f>'Euro area'!D61</f>
        <v>-1.8</v>
      </c>
      <c r="I32" s="95">
        <f>'Euro area'!B92</f>
        <v>-2.1699391261313914</v>
      </c>
      <c r="J32" s="92">
        <f>'Euro area'!C92</f>
        <v>-2.369548366137594</v>
      </c>
      <c r="K32" s="93">
        <f>'Euro area'!D92</f>
        <v>-2.0402690122565801</v>
      </c>
      <c r="L32" s="165"/>
      <c r="M32" s="114">
        <v>-6</v>
      </c>
      <c r="N32" s="95">
        <f>Belgium!B30</f>
        <v>-4.7037225961908975</v>
      </c>
      <c r="O32" s="92">
        <f>Belgium!C30</f>
        <v>-5.3</v>
      </c>
      <c r="P32" s="93">
        <f>Belgium!D30</f>
        <v>-3.7418264148791591</v>
      </c>
      <c r="Q32" s="95">
        <f>Belgium!$B61</f>
        <v>-3.9282326271503871</v>
      </c>
      <c r="R32" s="219">
        <f>Belgium!$C61</f>
        <v>-4.9000000000000004</v>
      </c>
      <c r="S32" s="212">
        <f>Belgium!$D61</f>
        <v>-3</v>
      </c>
      <c r="T32" s="95">
        <f>Belgium!$B92</f>
        <v>-3.8012771763213236</v>
      </c>
      <c r="U32" s="219">
        <f>Belgium!$C92</f>
        <v>-4.4962084320068874</v>
      </c>
      <c r="V32" s="212">
        <f>Belgium!$D92</f>
        <v>-3.1063459206357598</v>
      </c>
    </row>
    <row r="33" spans="1:22" x14ac:dyDescent="0.25">
      <c r="A33" s="10" t="s">
        <v>24</v>
      </c>
      <c r="B33" s="159">
        <v>-4.0999999999999996</v>
      </c>
      <c r="C33" s="95">
        <f>'Euro area'!B31</f>
        <v>-2.8881846434808534</v>
      </c>
      <c r="D33" s="92">
        <f>'Euro area'!C31</f>
        <v>-3.7126934120581416</v>
      </c>
      <c r="E33" s="93">
        <f>'Euro area'!D31</f>
        <v>-1.8518605183844177</v>
      </c>
      <c r="F33" s="95">
        <f>'Euro area'!B62</f>
        <v>-1.5828430950233583</v>
      </c>
      <c r="G33" s="219">
        <f>'Euro area'!C62</f>
        <v>-2.2840722738554105</v>
      </c>
      <c r="H33" s="212">
        <f>'Euro area'!D62</f>
        <v>-0.9644570112146641</v>
      </c>
      <c r="I33" s="95">
        <f>'Euro area'!B93</f>
        <v>-0.83824808126362715</v>
      </c>
      <c r="J33" s="92">
        <f>'Euro area'!C93</f>
        <v>-0.87485963101053255</v>
      </c>
      <c r="K33" s="93">
        <f>'Euro area'!D93</f>
        <v>-0.80163653151672176</v>
      </c>
      <c r="L33" s="165"/>
      <c r="M33" s="114">
        <v>-4.4000000000000004</v>
      </c>
      <c r="N33" s="95">
        <f>Belgium!B31</f>
        <v>-3.1787303114146255</v>
      </c>
      <c r="O33" s="92">
        <f>Belgium!C31</f>
        <v>-3.8</v>
      </c>
      <c r="P33" s="93">
        <f>Belgium!D31</f>
        <v>-2.0289704692463735</v>
      </c>
      <c r="Q33" s="95">
        <f>Belgium!$B62</f>
        <v>-2.3234526071620998</v>
      </c>
      <c r="R33" s="219">
        <f>Belgium!$C62</f>
        <v>-3.6</v>
      </c>
      <c r="S33" s="212">
        <f>Belgium!$D62</f>
        <v>-1.4562853376827916</v>
      </c>
      <c r="T33" s="95">
        <f>Belgium!$B93</f>
        <v>-2.3020363366744934</v>
      </c>
      <c r="U33" s="219">
        <f>Belgium!$C93</f>
        <v>-3.1105969847024291</v>
      </c>
      <c r="V33" s="212">
        <f>Belgium!$D93</f>
        <v>-1.4934756886465577</v>
      </c>
    </row>
    <row r="34" spans="1:22" x14ac:dyDescent="0.25">
      <c r="A34" s="11" t="s">
        <v>25</v>
      </c>
      <c r="B34" s="115">
        <v>95.8</v>
      </c>
      <c r="C34" s="96">
        <f>'Euro area'!B32</f>
        <v>96.533600756974394</v>
      </c>
      <c r="D34" s="97">
        <f>'Euro area'!C32</f>
        <v>92</v>
      </c>
      <c r="E34" s="94">
        <f>'Euro area'!D32</f>
        <v>101.1</v>
      </c>
      <c r="F34" s="98">
        <f>'Euro area'!B63</f>
        <v>95.087555577709765</v>
      </c>
      <c r="G34" s="200">
        <f>'Euro area'!C63</f>
        <v>89.5</v>
      </c>
      <c r="H34" s="201">
        <f>'Euro area'!D63</f>
        <v>98.6</v>
      </c>
      <c r="I34" s="98">
        <f>'Euro area'!B94</f>
        <v>93.852080257545424</v>
      </c>
      <c r="J34" s="99">
        <f>'Euro area'!C94</f>
        <v>88.709978436021146</v>
      </c>
      <c r="K34" s="94">
        <f>'Euro area'!D94</f>
        <v>97</v>
      </c>
      <c r="L34" s="166"/>
      <c r="M34" s="115">
        <v>108.1</v>
      </c>
      <c r="N34" s="98">
        <f>Belgium!B32</f>
        <v>107.04370058013652</v>
      </c>
      <c r="O34" s="99">
        <f>Belgium!C32</f>
        <v>105.34273579768387</v>
      </c>
      <c r="P34" s="94">
        <f>Belgium!D32</f>
        <v>108.7</v>
      </c>
      <c r="Q34" s="98">
        <f>Belgium!$B63</f>
        <v>106.43732490137647</v>
      </c>
      <c r="R34" s="200">
        <f>Belgium!$C63</f>
        <v>104.23115593469099</v>
      </c>
      <c r="S34" s="201">
        <f>Belgium!$D63</f>
        <v>109.9</v>
      </c>
      <c r="T34" s="98">
        <f>Belgium!$B94</f>
        <v>105.83974782398992</v>
      </c>
      <c r="U34" s="97">
        <f>Belgium!$C94</f>
        <v>102.18138313286701</v>
      </c>
      <c r="V34" s="201">
        <f>Belgium!$D94</f>
        <v>109.49811251511284</v>
      </c>
    </row>
    <row r="35" spans="1:22" x14ac:dyDescent="0.25">
      <c r="B35" s="100"/>
    </row>
    <row r="36" spans="1:22" x14ac:dyDescent="0.25">
      <c r="A36" s="285" t="s">
        <v>62</v>
      </c>
    </row>
    <row r="37" spans="1:22" x14ac:dyDescent="0.25">
      <c r="A37" s="285" t="s">
        <v>59</v>
      </c>
    </row>
    <row r="38" spans="1:22" x14ac:dyDescent="0.25">
      <c r="C38" s="100"/>
      <c r="N38" s="100"/>
    </row>
  </sheetData>
  <mergeCells count="8">
    <mergeCell ref="B4:I4"/>
    <mergeCell ref="M4:T4"/>
    <mergeCell ref="C5:E5"/>
    <mergeCell ref="I5:K5"/>
    <mergeCell ref="N5:P5"/>
    <mergeCell ref="T5:V5"/>
    <mergeCell ref="F5:H5"/>
    <mergeCell ref="Q5:S5"/>
  </mergeCell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98"/>
  <sheetViews>
    <sheetView zoomScaleNormal="100" workbookViewId="0">
      <pane xSplit="1" ySplit="2" topLeftCell="B3" activePane="bottomRight" state="frozen"/>
      <selection activeCell="L43" sqref="L43:L68"/>
      <selection pane="topRight" activeCell="L43" sqref="L43:L68"/>
      <selection pane="bottomLeft" activeCell="L43" sqref="L43:L68"/>
      <selection pane="bottomRight" activeCell="M7" sqref="M7"/>
    </sheetView>
  </sheetViews>
  <sheetFormatPr defaultRowHeight="15" x14ac:dyDescent="0.25"/>
  <cols>
    <col min="1" max="1" width="47.85546875" customWidth="1"/>
    <col min="2" max="4" width="9.7109375" customWidth="1"/>
    <col min="5" max="5" width="2.85546875" customWidth="1"/>
    <col min="6" max="8" width="10.7109375" customWidth="1"/>
    <col min="9" max="9" width="10.7109375" style="172" customWidth="1"/>
    <col min="10" max="14" width="10.7109375" customWidth="1"/>
    <col min="15" max="15" width="2.140625" customWidth="1"/>
  </cols>
  <sheetData>
    <row r="1" spans="1:15" x14ac:dyDescent="0.25">
      <c r="A1" s="24" t="s">
        <v>29</v>
      </c>
      <c r="B1" s="1"/>
      <c r="C1" s="1"/>
      <c r="D1" s="1"/>
      <c r="E1" s="1"/>
    </row>
    <row r="2" spans="1:15" s="1" customFormat="1" x14ac:dyDescent="0.25">
      <c r="B2" s="151" t="s">
        <v>26</v>
      </c>
      <c r="C2" s="83" t="s">
        <v>27</v>
      </c>
      <c r="D2" s="83" t="s">
        <v>28</v>
      </c>
      <c r="E2" s="20"/>
      <c r="F2" s="83" t="s">
        <v>47</v>
      </c>
      <c r="G2" s="83" t="s">
        <v>48</v>
      </c>
      <c r="H2" s="83" t="s">
        <v>49</v>
      </c>
      <c r="I2" s="83" t="s">
        <v>50</v>
      </c>
      <c r="J2" s="83" t="s">
        <v>51</v>
      </c>
      <c r="K2" s="83" t="s">
        <v>52</v>
      </c>
      <c r="L2" s="83" t="s">
        <v>53</v>
      </c>
      <c r="M2" s="83" t="s">
        <v>54</v>
      </c>
      <c r="N2" s="83" t="s">
        <v>55</v>
      </c>
      <c r="O2" s="21"/>
    </row>
    <row r="3" spans="1:15" x14ac:dyDescent="0.25">
      <c r="A3" s="1"/>
      <c r="B3" s="84"/>
      <c r="C3" s="84"/>
      <c r="D3" s="84"/>
      <c r="E3" s="1"/>
      <c r="F3" s="86"/>
      <c r="G3" s="86"/>
      <c r="H3" s="86"/>
      <c r="I3" s="86"/>
      <c r="J3" s="86"/>
      <c r="K3" s="86"/>
      <c r="L3" s="128"/>
      <c r="M3" s="86"/>
      <c r="N3" s="86"/>
    </row>
    <row r="4" spans="1:15" x14ac:dyDescent="0.25">
      <c r="A4" s="23">
        <v>2022</v>
      </c>
      <c r="B4" s="107"/>
      <c r="C4" s="107"/>
      <c r="D4" s="107"/>
      <c r="E4" s="108"/>
      <c r="F4" s="169"/>
      <c r="G4" s="104"/>
      <c r="H4" s="202"/>
      <c r="I4" s="132"/>
      <c r="J4" s="104"/>
      <c r="K4" s="105"/>
      <c r="L4" s="190"/>
      <c r="M4" s="132"/>
      <c r="N4" s="104"/>
      <c r="O4" s="100"/>
    </row>
    <row r="5" spans="1:15" x14ac:dyDescent="0.25">
      <c r="A5" s="4"/>
      <c r="B5" s="88"/>
      <c r="C5" s="88"/>
      <c r="D5" s="88"/>
      <c r="E5" s="123"/>
      <c r="F5" s="159"/>
      <c r="G5" s="114"/>
      <c r="H5" s="203"/>
      <c r="I5" s="131"/>
      <c r="J5" s="114"/>
      <c r="K5" s="106"/>
      <c r="L5" s="142"/>
      <c r="M5" s="131"/>
      <c r="N5" s="114"/>
      <c r="O5" s="100"/>
    </row>
    <row r="6" spans="1:15" x14ac:dyDescent="0.25">
      <c r="A6" s="9" t="s">
        <v>3</v>
      </c>
      <c r="B6" s="101"/>
      <c r="C6" s="101"/>
      <c r="D6" s="101"/>
      <c r="E6" s="102"/>
      <c r="F6" s="159"/>
      <c r="G6" s="114"/>
      <c r="H6" s="203"/>
      <c r="I6" s="131"/>
      <c r="J6" s="114"/>
      <c r="K6" s="106"/>
      <c r="L6" s="142"/>
      <c r="M6" s="150"/>
      <c r="N6" s="114"/>
      <c r="O6" s="100"/>
    </row>
    <row r="7" spans="1:15" x14ac:dyDescent="0.25">
      <c r="A7" s="4" t="s">
        <v>4</v>
      </c>
      <c r="B7" s="88">
        <f>AVERAGE(F7:N7)</f>
        <v>2.7652373529365555</v>
      </c>
      <c r="C7" s="88">
        <f>MIN(F7:N7)</f>
        <v>2.1</v>
      </c>
      <c r="D7" s="88">
        <f>MAX(F7:N7)</f>
        <v>4</v>
      </c>
      <c r="E7" s="123"/>
      <c r="F7" s="4">
        <v>2.6</v>
      </c>
      <c r="G7" s="258">
        <v>2.1</v>
      </c>
      <c r="H7" s="251">
        <v>2.4259053275320186</v>
      </c>
      <c r="I7" s="199">
        <v>3.4</v>
      </c>
      <c r="J7" s="125">
        <v>2.6</v>
      </c>
      <c r="K7" s="226">
        <v>2.9086839099017103</v>
      </c>
      <c r="L7" s="267">
        <v>2.5</v>
      </c>
      <c r="M7" s="182">
        <v>4</v>
      </c>
      <c r="N7" s="142">
        <v>2.3525469389952702</v>
      </c>
      <c r="O7" s="148"/>
    </row>
    <row r="8" spans="1:15" x14ac:dyDescent="0.25">
      <c r="A8" s="4" t="s">
        <v>5</v>
      </c>
      <c r="B8" s="199">
        <f t="shared" ref="B8:B32" si="0">AVERAGE(F8:N8)</f>
        <v>3.8290253922706001</v>
      </c>
      <c r="C8" s="199">
        <f t="shared" ref="C8:C32" si="1">MIN(F8:N8)</f>
        <v>3.2</v>
      </c>
      <c r="D8" s="199">
        <f t="shared" ref="D8:D32" si="2">MAX(F8:N8)</f>
        <v>4.7878353332328816</v>
      </c>
      <c r="E8" s="123"/>
      <c r="F8" s="4"/>
      <c r="G8" s="258">
        <v>3.2</v>
      </c>
      <c r="H8" s="251">
        <v>3.629970569494434</v>
      </c>
      <c r="I8" s="199"/>
      <c r="J8" s="125">
        <v>3.4</v>
      </c>
      <c r="K8" s="226">
        <v>4.7878353332328816</v>
      </c>
      <c r="L8" s="267">
        <v>4</v>
      </c>
      <c r="M8" s="180"/>
      <c r="N8" s="142">
        <v>3.9563464508962864</v>
      </c>
      <c r="O8" s="148"/>
    </row>
    <row r="9" spans="1:15" x14ac:dyDescent="0.25">
      <c r="A9" s="4" t="s">
        <v>6</v>
      </c>
      <c r="B9" s="199">
        <f t="shared" si="0"/>
        <v>1.7699072747805349</v>
      </c>
      <c r="C9" s="199">
        <f t="shared" si="1"/>
        <v>-1</v>
      </c>
      <c r="D9" s="199">
        <f t="shared" si="2"/>
        <v>3.2</v>
      </c>
      <c r="E9" s="123"/>
      <c r="F9" s="4"/>
      <c r="G9" s="258">
        <v>-1</v>
      </c>
      <c r="H9" s="251">
        <v>2.6359024159889888</v>
      </c>
      <c r="I9" s="199"/>
      <c r="J9" s="125">
        <v>3.2</v>
      </c>
      <c r="K9" s="226">
        <v>2.780186612838742</v>
      </c>
      <c r="L9" s="267">
        <v>2.4</v>
      </c>
      <c r="M9" s="180"/>
      <c r="N9" s="142">
        <v>0.60335461985547845</v>
      </c>
      <c r="O9" s="148"/>
    </row>
    <row r="10" spans="1:15" x14ac:dyDescent="0.25">
      <c r="A10" s="4" t="s">
        <v>7</v>
      </c>
      <c r="B10" s="199">
        <f t="shared" si="0"/>
        <v>-0.63295380698781967</v>
      </c>
      <c r="C10" s="199">
        <f t="shared" si="1"/>
        <v>-2.2000000000000002</v>
      </c>
      <c r="D10" s="199">
        <f t="shared" si="2"/>
        <v>0.26270503057768124</v>
      </c>
      <c r="E10" s="123"/>
      <c r="F10" s="4"/>
      <c r="G10" s="258">
        <v>-2.2000000000000002</v>
      </c>
      <c r="H10" s="251">
        <v>-0.57689962716226395</v>
      </c>
      <c r="I10" s="89"/>
      <c r="J10" s="125">
        <v>-0.7</v>
      </c>
      <c r="K10" s="226">
        <v>0.26270503057768124</v>
      </c>
      <c r="L10" s="125">
        <v>0.1</v>
      </c>
      <c r="M10" s="180"/>
      <c r="N10" s="142">
        <v>-0.68352824534233525</v>
      </c>
      <c r="O10" s="148"/>
    </row>
    <row r="11" spans="1:15" x14ac:dyDescent="0.25">
      <c r="A11" s="4" t="s">
        <v>8</v>
      </c>
      <c r="B11" s="199">
        <f t="shared" si="0"/>
        <v>2.2915771010578192</v>
      </c>
      <c r="C11" s="199">
        <f t="shared" si="1"/>
        <v>0.4388001310309253</v>
      </c>
      <c r="D11" s="199">
        <f t="shared" si="2"/>
        <v>3.4150332905074743</v>
      </c>
      <c r="E11" s="123"/>
      <c r="F11" s="4"/>
      <c r="G11" s="258"/>
      <c r="H11" s="251">
        <v>2.6040520837506964</v>
      </c>
      <c r="I11" s="89"/>
      <c r="J11" s="125">
        <v>2.4</v>
      </c>
      <c r="K11" s="226">
        <v>3.4150332905074743</v>
      </c>
      <c r="L11" s="125">
        <v>2.6</v>
      </c>
      <c r="M11" s="180"/>
      <c r="N11" s="142">
        <v>0.4388001310309253</v>
      </c>
      <c r="O11" s="148"/>
    </row>
    <row r="12" spans="1:15" x14ac:dyDescent="0.25">
      <c r="A12" s="4" t="s">
        <v>9</v>
      </c>
      <c r="B12" s="199">
        <f t="shared" si="0"/>
        <v>-1.589062241495564</v>
      </c>
      <c r="C12" s="199">
        <f t="shared" si="1"/>
        <v>-2.0484377983356228</v>
      </c>
      <c r="D12" s="199">
        <f t="shared" si="2"/>
        <v>-1.1024660154748678</v>
      </c>
      <c r="E12" s="123"/>
      <c r="F12" s="185"/>
      <c r="G12" s="86"/>
      <c r="H12" s="252">
        <v>-2.0484377983356228</v>
      </c>
      <c r="I12" s="89"/>
      <c r="J12" s="125">
        <v>-2</v>
      </c>
      <c r="K12" s="228">
        <v>-1.1024660154748678</v>
      </c>
      <c r="L12" s="125">
        <v>-1.2</v>
      </c>
      <c r="M12" s="179"/>
      <c r="N12" s="142">
        <v>-1.5944073936673298</v>
      </c>
      <c r="O12" s="148"/>
    </row>
    <row r="13" spans="1:15" x14ac:dyDescent="0.25">
      <c r="A13" s="4" t="s">
        <v>10</v>
      </c>
      <c r="B13" s="199">
        <f t="shared" si="0"/>
        <v>2.000307648004342</v>
      </c>
      <c r="C13" s="199">
        <f t="shared" si="1"/>
        <v>1.0755236353054087</v>
      </c>
      <c r="D13" s="199">
        <f t="shared" si="2"/>
        <v>2.9</v>
      </c>
      <c r="E13" s="123"/>
      <c r="F13" s="4"/>
      <c r="G13" s="258"/>
      <c r="H13" s="251">
        <v>1.8106522105581835</v>
      </c>
      <c r="I13" s="89"/>
      <c r="J13" s="125">
        <v>1.6</v>
      </c>
      <c r="K13" s="226">
        <v>2.6153623941581161</v>
      </c>
      <c r="L13" s="125">
        <v>2.9</v>
      </c>
      <c r="M13" s="180"/>
      <c r="N13" s="142">
        <v>1.0755236353054087</v>
      </c>
      <c r="O13" s="148"/>
    </row>
    <row r="14" spans="1:15" x14ac:dyDescent="0.25">
      <c r="A14" s="4" t="s">
        <v>11</v>
      </c>
      <c r="B14" s="199">
        <f t="shared" si="0"/>
        <v>4.3017456647866097E-2</v>
      </c>
      <c r="C14" s="199">
        <f t="shared" si="1"/>
        <v>-0.12737840854487636</v>
      </c>
      <c r="D14" s="199">
        <f t="shared" si="2"/>
        <v>0.5</v>
      </c>
      <c r="E14" s="123"/>
      <c r="F14" s="4"/>
      <c r="G14" s="258"/>
      <c r="H14" s="251">
        <v>-0.12737840854487636</v>
      </c>
      <c r="I14" s="89"/>
      <c r="J14" s="125">
        <v>0.5</v>
      </c>
      <c r="K14" s="226">
        <v>-0.10178125934735284</v>
      </c>
      <c r="L14" s="125">
        <v>0</v>
      </c>
      <c r="M14" s="180"/>
      <c r="N14" s="142">
        <v>-5.5753048868440312E-2</v>
      </c>
      <c r="O14" s="148"/>
    </row>
    <row r="15" spans="1:15" x14ac:dyDescent="0.25">
      <c r="A15" s="4" t="s">
        <v>12</v>
      </c>
      <c r="B15" s="199">
        <f t="shared" si="0"/>
        <v>3.8384666899324222</v>
      </c>
      <c r="C15" s="199">
        <f t="shared" si="1"/>
        <v>2.2999999999999998</v>
      </c>
      <c r="D15" s="199">
        <f t="shared" si="2"/>
        <v>5.2</v>
      </c>
      <c r="E15" s="123"/>
      <c r="F15" s="4"/>
      <c r="G15" s="258">
        <v>5.2</v>
      </c>
      <c r="H15" s="251">
        <v>3.6679845818280432</v>
      </c>
      <c r="I15" s="89"/>
      <c r="J15" s="125">
        <v>2.2999999999999998</v>
      </c>
      <c r="K15" s="226">
        <v>4.8134516421402873</v>
      </c>
      <c r="L15" s="125">
        <v>4.2</v>
      </c>
      <c r="M15" s="180"/>
      <c r="N15" s="142">
        <v>2.8493639156262018</v>
      </c>
      <c r="O15" s="148"/>
    </row>
    <row r="16" spans="1:15" x14ac:dyDescent="0.25">
      <c r="A16" s="4" t="s">
        <v>13</v>
      </c>
      <c r="B16" s="199">
        <f t="shared" si="0"/>
        <v>3.628582530927384</v>
      </c>
      <c r="C16" s="199">
        <f t="shared" si="1"/>
        <v>2.2833644646833573</v>
      </c>
      <c r="D16" s="199">
        <f t="shared" si="2"/>
        <v>5.0250738730053479</v>
      </c>
      <c r="E16" s="123"/>
      <c r="F16" s="4"/>
      <c r="G16" s="258">
        <v>3.6</v>
      </c>
      <c r="H16" s="251">
        <v>3.4630568478756008</v>
      </c>
      <c r="I16" s="89"/>
      <c r="J16" s="125">
        <v>2.6</v>
      </c>
      <c r="K16" s="226">
        <v>5.0250738730053479</v>
      </c>
      <c r="L16" s="125">
        <v>4.8</v>
      </c>
      <c r="M16" s="180"/>
      <c r="N16" s="142">
        <v>2.2833644646833573</v>
      </c>
      <c r="O16" s="148"/>
    </row>
    <row r="17" spans="1:15" x14ac:dyDescent="0.25">
      <c r="A17" s="4" t="s">
        <v>14</v>
      </c>
      <c r="B17" s="199">
        <f t="shared" si="0"/>
        <v>5.9258588873845166E-3</v>
      </c>
      <c r="C17" s="199">
        <f t="shared" si="1"/>
        <v>-0.4</v>
      </c>
      <c r="D17" s="199">
        <f t="shared" si="2"/>
        <v>0.51486555755672181</v>
      </c>
      <c r="E17" s="123"/>
      <c r="F17" s="4"/>
      <c r="G17" s="258"/>
      <c r="H17" s="251">
        <v>0.22570573688253168</v>
      </c>
      <c r="I17" s="89"/>
      <c r="J17" s="125">
        <v>-0.2</v>
      </c>
      <c r="K17" s="226">
        <v>-0.11094200000233087</v>
      </c>
      <c r="L17" s="125">
        <v>-0.4</v>
      </c>
      <c r="M17" s="180"/>
      <c r="N17" s="142">
        <v>0.51486555755672181</v>
      </c>
      <c r="O17" s="148"/>
    </row>
    <row r="18" spans="1:15" x14ac:dyDescent="0.25">
      <c r="A18" s="4"/>
      <c r="B18" s="199"/>
      <c r="C18" s="199"/>
      <c r="D18" s="199"/>
      <c r="E18" s="123"/>
      <c r="F18" s="4"/>
      <c r="G18" s="258"/>
      <c r="H18" s="251"/>
      <c r="I18" s="205"/>
      <c r="J18" s="282"/>
      <c r="K18" s="224"/>
      <c r="L18" s="267"/>
      <c r="M18" s="180"/>
      <c r="N18" s="142"/>
      <c r="O18" s="148"/>
    </row>
    <row r="19" spans="1:15" x14ac:dyDescent="0.25">
      <c r="A19" s="9" t="s">
        <v>15</v>
      </c>
      <c r="B19" s="199"/>
      <c r="C19" s="199"/>
      <c r="D19" s="199"/>
      <c r="E19" s="102"/>
      <c r="F19" s="4"/>
      <c r="G19" s="258"/>
      <c r="H19" s="251"/>
      <c r="I19" s="205"/>
      <c r="J19" s="282"/>
      <c r="K19" s="224"/>
      <c r="L19" s="267"/>
      <c r="M19" s="180"/>
      <c r="N19" s="142"/>
      <c r="O19" s="148"/>
    </row>
    <row r="20" spans="1:15" x14ac:dyDescent="0.25">
      <c r="A20" s="4" t="s">
        <v>16</v>
      </c>
      <c r="B20" s="199">
        <f t="shared" si="0"/>
        <v>1.1086632112586754</v>
      </c>
      <c r="C20" s="199">
        <f t="shared" si="1"/>
        <v>0.4</v>
      </c>
      <c r="D20" s="199">
        <f t="shared" si="2"/>
        <v>1.7718731302517332</v>
      </c>
      <c r="E20" s="123"/>
      <c r="F20" s="4"/>
      <c r="G20" s="258"/>
      <c r="H20" s="251">
        <v>1.7718731302517332</v>
      </c>
      <c r="I20" s="125"/>
      <c r="J20" s="125">
        <v>1.1000000000000001</v>
      </c>
      <c r="K20" s="227">
        <v>0.4</v>
      </c>
      <c r="L20" s="125">
        <v>1.2</v>
      </c>
      <c r="M20" s="180"/>
      <c r="N20" s="142">
        <v>1.0714429260416436</v>
      </c>
      <c r="O20" s="148"/>
    </row>
    <row r="21" spans="1:15" x14ac:dyDescent="0.25">
      <c r="A21" s="4" t="s">
        <v>17</v>
      </c>
      <c r="B21" s="199">
        <f t="shared" si="0"/>
        <v>5.876545276599102</v>
      </c>
      <c r="C21" s="199">
        <f t="shared" si="1"/>
        <v>5.579986769181807</v>
      </c>
      <c r="D21" s="199">
        <f t="shared" si="2"/>
        <v>6.3</v>
      </c>
      <c r="E21" s="123"/>
      <c r="F21" s="4"/>
      <c r="G21" s="258">
        <v>5.9</v>
      </c>
      <c r="H21" s="251">
        <v>5.579986769181807</v>
      </c>
      <c r="I21" s="125"/>
      <c r="J21" s="125">
        <v>5.8</v>
      </c>
      <c r="K21" s="227">
        <v>6.3</v>
      </c>
      <c r="L21" s="267">
        <v>5.7</v>
      </c>
      <c r="M21" s="180"/>
      <c r="N21" s="142">
        <v>5.9792848904128011</v>
      </c>
      <c r="O21" s="148"/>
    </row>
    <row r="22" spans="1:15" x14ac:dyDescent="0.25">
      <c r="A22" s="4"/>
      <c r="B22" s="199"/>
      <c r="C22" s="199"/>
      <c r="D22" s="199"/>
      <c r="E22" s="123"/>
      <c r="F22" s="4"/>
      <c r="G22" s="258"/>
      <c r="H22" s="251"/>
      <c r="I22" s="205"/>
      <c r="J22" s="282"/>
      <c r="K22" s="224"/>
      <c r="L22" s="267"/>
      <c r="M22" s="180"/>
      <c r="N22" s="142"/>
      <c r="O22" s="148"/>
    </row>
    <row r="23" spans="1:15" x14ac:dyDescent="0.25">
      <c r="A23" s="9" t="s">
        <v>18</v>
      </c>
      <c r="B23" s="199"/>
      <c r="C23" s="199"/>
      <c r="D23" s="199"/>
      <c r="E23" s="102"/>
      <c r="F23" s="4"/>
      <c r="G23" s="258"/>
      <c r="H23" s="251"/>
      <c r="I23" s="205"/>
      <c r="J23" s="282"/>
      <c r="K23" s="224"/>
      <c r="L23" s="267"/>
      <c r="M23" s="180"/>
      <c r="N23" s="142"/>
      <c r="O23" s="148"/>
    </row>
    <row r="24" spans="1:15" x14ac:dyDescent="0.25">
      <c r="A24" s="4" t="s">
        <v>19</v>
      </c>
      <c r="B24" s="199">
        <f t="shared" si="0"/>
        <v>6.7659896493851646</v>
      </c>
      <c r="C24" s="199">
        <f t="shared" si="1"/>
        <v>3.8</v>
      </c>
      <c r="D24" s="199">
        <f t="shared" si="2"/>
        <v>9.1</v>
      </c>
      <c r="E24" s="123"/>
      <c r="F24" s="4">
        <v>6</v>
      </c>
      <c r="G24" s="258">
        <v>7.1</v>
      </c>
      <c r="H24" s="251">
        <v>6.4727506761427245</v>
      </c>
      <c r="I24" s="199">
        <v>3.8</v>
      </c>
      <c r="J24" s="125">
        <v>6.5</v>
      </c>
      <c r="K24" s="224">
        <v>9.1</v>
      </c>
      <c r="L24" s="267">
        <v>7.8</v>
      </c>
      <c r="M24" s="182"/>
      <c r="N24" s="142">
        <v>7.355166518938594</v>
      </c>
      <c r="O24" s="148"/>
    </row>
    <row r="25" spans="1:15" x14ac:dyDescent="0.25">
      <c r="A25" s="4" t="s">
        <v>20</v>
      </c>
      <c r="B25" s="199">
        <f t="shared" si="0"/>
        <v>4.6510329318351147</v>
      </c>
      <c r="C25" s="199">
        <f t="shared" si="1"/>
        <v>4.2460311982799537</v>
      </c>
      <c r="D25" s="199">
        <f t="shared" si="2"/>
        <v>5.30706759722539</v>
      </c>
      <c r="E25" s="123"/>
      <c r="F25" s="4"/>
      <c r="G25" s="258"/>
      <c r="H25" s="251">
        <v>4.2460311982799537</v>
      </c>
      <c r="I25" s="167"/>
      <c r="J25" s="282"/>
      <c r="K25" s="227">
        <v>4.4000000000000004</v>
      </c>
      <c r="L25" s="267"/>
      <c r="M25" s="180"/>
      <c r="N25" s="142">
        <v>5.30706759722539</v>
      </c>
      <c r="O25" s="148"/>
    </row>
    <row r="26" spans="1:15" x14ac:dyDescent="0.25">
      <c r="A26" s="4"/>
      <c r="B26" s="199"/>
      <c r="C26" s="199"/>
      <c r="D26" s="199"/>
      <c r="E26" s="123"/>
      <c r="F26" s="4"/>
      <c r="G26" s="258"/>
      <c r="H26" s="251"/>
      <c r="I26" s="205"/>
      <c r="J26" s="282"/>
      <c r="K26" s="224"/>
      <c r="L26" s="267"/>
      <c r="M26" s="180"/>
      <c r="N26" s="142"/>
      <c r="O26" s="148"/>
    </row>
    <row r="27" spans="1:15" x14ac:dyDescent="0.25">
      <c r="A27" s="9" t="s">
        <v>21</v>
      </c>
      <c r="B27" s="199">
        <f t="shared" si="0"/>
        <v>0.30800299041893336</v>
      </c>
      <c r="C27" s="199">
        <f t="shared" si="1"/>
        <v>-1</v>
      </c>
      <c r="D27" s="199">
        <f t="shared" si="2"/>
        <v>2.4240089712568</v>
      </c>
      <c r="E27" s="102"/>
      <c r="F27" s="4"/>
      <c r="G27" s="258"/>
      <c r="H27" s="251">
        <v>2.4240089712568</v>
      </c>
      <c r="I27" s="205">
        <v>-0.5</v>
      </c>
      <c r="J27" s="282"/>
      <c r="K27" s="227">
        <v>-1</v>
      </c>
      <c r="L27" s="267"/>
      <c r="M27" s="180"/>
      <c r="N27" s="142"/>
      <c r="O27" s="148"/>
    </row>
    <row r="28" spans="1:15" x14ac:dyDescent="0.25">
      <c r="A28" s="4"/>
      <c r="B28" s="199"/>
      <c r="C28" s="199"/>
      <c r="D28" s="199"/>
      <c r="E28" s="123"/>
      <c r="F28" s="4"/>
      <c r="G28" s="258"/>
      <c r="H28" s="251"/>
      <c r="I28" s="205"/>
      <c r="J28" s="282"/>
      <c r="K28" s="224"/>
      <c r="L28" s="267"/>
      <c r="M28" s="180"/>
      <c r="N28" s="142"/>
      <c r="O28" s="148"/>
    </row>
    <row r="29" spans="1:15" x14ac:dyDescent="0.25">
      <c r="A29" s="9" t="s">
        <v>22</v>
      </c>
      <c r="B29" s="199"/>
      <c r="C29" s="199"/>
      <c r="D29" s="199"/>
      <c r="E29" s="102"/>
      <c r="F29" s="4"/>
      <c r="G29" s="258"/>
      <c r="H29" s="251"/>
      <c r="I29" s="205"/>
      <c r="J29" s="282"/>
      <c r="K29" s="224"/>
      <c r="L29" s="267"/>
      <c r="M29" s="180"/>
      <c r="N29" s="142"/>
      <c r="O29" s="148"/>
    </row>
    <row r="30" spans="1:15" x14ac:dyDescent="0.25">
      <c r="A30" s="10" t="s">
        <v>23</v>
      </c>
      <c r="B30" s="199">
        <f t="shared" si="0"/>
        <v>-4.7037225961908975</v>
      </c>
      <c r="C30" s="199">
        <f t="shared" si="1"/>
        <v>-5.3</v>
      </c>
      <c r="D30" s="199">
        <f t="shared" si="2"/>
        <v>-3.7418264148791591</v>
      </c>
      <c r="E30" s="103"/>
      <c r="F30" s="4"/>
      <c r="G30" s="258">
        <v>-5</v>
      </c>
      <c r="H30" s="251">
        <v>-3.7418264148791591</v>
      </c>
      <c r="I30" s="205">
        <v>-5</v>
      </c>
      <c r="J30" s="125">
        <v>-5.3</v>
      </c>
      <c r="K30" s="224">
        <v>-4.8</v>
      </c>
      <c r="L30" s="209"/>
      <c r="M30" s="182"/>
      <c r="N30" s="142">
        <v>-4.3805091622662227</v>
      </c>
      <c r="O30" s="148"/>
    </row>
    <row r="31" spans="1:15" x14ac:dyDescent="0.25">
      <c r="A31" s="10" t="s">
        <v>24</v>
      </c>
      <c r="B31" s="199">
        <f t="shared" si="0"/>
        <v>-3.1787303114146255</v>
      </c>
      <c r="C31" s="199">
        <f t="shared" si="1"/>
        <v>-3.8</v>
      </c>
      <c r="D31" s="199">
        <f t="shared" si="2"/>
        <v>-2.0289704692463735</v>
      </c>
      <c r="E31" s="103"/>
      <c r="F31" s="4"/>
      <c r="G31" s="258">
        <v>-3.6</v>
      </c>
      <c r="H31" s="251">
        <v>-2.0289704692463735</v>
      </c>
      <c r="I31" s="205"/>
      <c r="J31" s="282">
        <v>-3.8</v>
      </c>
      <c r="K31" s="224">
        <v>-3.5</v>
      </c>
      <c r="L31" s="199"/>
      <c r="M31" s="180"/>
      <c r="N31" s="142">
        <v>-2.9646810878267535</v>
      </c>
      <c r="O31" s="148"/>
    </row>
    <row r="32" spans="1:15" x14ac:dyDescent="0.25">
      <c r="A32" s="11" t="s">
        <v>25</v>
      </c>
      <c r="B32" s="90">
        <f t="shared" si="0"/>
        <v>107.04370058013652</v>
      </c>
      <c r="C32" s="90">
        <f t="shared" si="1"/>
        <v>105.34273579768387</v>
      </c>
      <c r="D32" s="90">
        <f t="shared" si="2"/>
        <v>108.7</v>
      </c>
      <c r="E32" s="103"/>
      <c r="F32" s="286"/>
      <c r="G32" s="259">
        <v>107.4</v>
      </c>
      <c r="H32" s="250">
        <v>107.27576710299874</v>
      </c>
      <c r="I32" s="206"/>
      <c r="J32" s="276">
        <v>108.7</v>
      </c>
      <c r="K32" s="225">
        <v>106.5</v>
      </c>
      <c r="L32" s="208"/>
      <c r="M32" s="181"/>
      <c r="N32" s="155">
        <v>105.34273579768387</v>
      </c>
      <c r="O32" s="148"/>
    </row>
    <row r="33" spans="1:15" x14ac:dyDescent="0.25">
      <c r="B33" s="100"/>
      <c r="C33" s="100"/>
      <c r="D33" s="100"/>
      <c r="E33" s="100"/>
      <c r="F33" s="159"/>
      <c r="G33" s="100"/>
      <c r="H33" s="111"/>
      <c r="I33" s="100"/>
      <c r="J33" s="100"/>
      <c r="K33" s="100"/>
      <c r="L33" s="100"/>
      <c r="M33" s="100"/>
      <c r="N33" s="153"/>
      <c r="O33" s="148"/>
    </row>
    <row r="34" spans="1:15" x14ac:dyDescent="0.25">
      <c r="B34" s="100"/>
      <c r="C34" s="100"/>
      <c r="D34" s="100"/>
      <c r="E34" s="100"/>
      <c r="F34" s="159"/>
      <c r="G34" s="100"/>
      <c r="H34" s="111"/>
      <c r="I34" s="100"/>
      <c r="J34" s="100"/>
      <c r="K34" s="100"/>
      <c r="L34" s="100"/>
      <c r="M34" s="100"/>
      <c r="N34" s="153"/>
      <c r="O34" s="148"/>
    </row>
    <row r="35" spans="1:15" x14ac:dyDescent="0.25">
      <c r="A35" s="23">
        <v>2023</v>
      </c>
      <c r="B35" s="107"/>
      <c r="C35" s="107"/>
      <c r="D35" s="107"/>
      <c r="E35" s="108"/>
      <c r="F35" s="169"/>
      <c r="G35" s="104"/>
      <c r="H35" s="112"/>
      <c r="I35" s="104"/>
      <c r="J35" s="104"/>
      <c r="K35" s="104"/>
      <c r="L35" s="132"/>
      <c r="M35" s="132"/>
      <c r="N35" s="154"/>
      <c r="O35" s="148"/>
    </row>
    <row r="36" spans="1:15" x14ac:dyDescent="0.25">
      <c r="A36" s="4"/>
      <c r="B36" s="88"/>
      <c r="C36" s="88"/>
      <c r="D36" s="88"/>
      <c r="E36" s="123"/>
      <c r="F36" s="159"/>
      <c r="G36" s="114"/>
      <c r="H36" s="113"/>
      <c r="I36" s="114"/>
      <c r="J36" s="114"/>
      <c r="K36" s="114"/>
      <c r="L36" s="131"/>
      <c r="M36" s="131"/>
      <c r="N36" s="152"/>
      <c r="O36" s="148"/>
    </row>
    <row r="37" spans="1:15" x14ac:dyDescent="0.25">
      <c r="A37" s="9" t="s">
        <v>3</v>
      </c>
      <c r="B37" s="101"/>
      <c r="C37" s="101"/>
      <c r="D37" s="101"/>
      <c r="E37" s="102"/>
      <c r="F37" s="159"/>
      <c r="G37" s="114"/>
      <c r="H37" s="113"/>
      <c r="I37" s="114"/>
      <c r="J37" s="114"/>
      <c r="K37" s="114"/>
      <c r="L37" s="131"/>
      <c r="M37" s="131"/>
      <c r="N37" s="152"/>
      <c r="O37" s="148"/>
    </row>
    <row r="38" spans="1:15" x14ac:dyDescent="0.25">
      <c r="A38" s="4" t="s">
        <v>4</v>
      </c>
      <c r="B38" s="199">
        <f>AVERAGE(F38:N38)</f>
        <v>2.0124238794925038</v>
      </c>
      <c r="C38" s="199">
        <f>MIN(F38:N38)</f>
        <v>1.3</v>
      </c>
      <c r="D38" s="199">
        <f>MAX(F38:N38)</f>
        <v>3.0914484348206539</v>
      </c>
      <c r="E38" s="123"/>
      <c r="F38" s="282">
        <v>2.2000000000000002</v>
      </c>
      <c r="G38" s="256">
        <v>1.3</v>
      </c>
      <c r="H38" s="199">
        <v>3.0914484348206539</v>
      </c>
      <c r="I38" s="207">
        <v>2.4</v>
      </c>
      <c r="J38" s="279">
        <v>1.8</v>
      </c>
      <c r="K38" s="199">
        <v>2.0888903710874596</v>
      </c>
      <c r="L38" s="282">
        <v>1.8</v>
      </c>
      <c r="M38" s="287">
        <v>1.9</v>
      </c>
      <c r="N38" s="142">
        <v>1.5314761095244211</v>
      </c>
      <c r="O38" s="149"/>
    </row>
    <row r="39" spans="1:15" x14ac:dyDescent="0.25">
      <c r="A39" s="4" t="s">
        <v>5</v>
      </c>
      <c r="B39" s="199">
        <f t="shared" ref="B39:B63" si="3">AVERAGE(F39:N39)</f>
        <v>2.344452059980707</v>
      </c>
      <c r="C39" s="199">
        <f t="shared" ref="C39:C63" si="4">MIN(F39:N39)</f>
        <v>1.5</v>
      </c>
      <c r="D39" s="199">
        <f t="shared" ref="D39:D63" si="5">MAX(F39:N39)</f>
        <v>3.629970569494434</v>
      </c>
      <c r="E39" s="123"/>
      <c r="F39" s="282"/>
      <c r="G39" s="256">
        <v>1.9</v>
      </c>
      <c r="H39" s="199">
        <v>3.629970569494434</v>
      </c>
      <c r="I39" s="204"/>
      <c r="J39" s="279">
        <v>1.5</v>
      </c>
      <c r="K39" s="199">
        <v>1.9891300040606907</v>
      </c>
      <c r="L39" s="282">
        <v>2.5</v>
      </c>
      <c r="M39" s="183"/>
      <c r="N39" s="142">
        <v>2.5476117863291181</v>
      </c>
      <c r="O39" s="149"/>
    </row>
    <row r="40" spans="1:15" x14ac:dyDescent="0.25">
      <c r="A40" s="4" t="s">
        <v>6</v>
      </c>
      <c r="B40" s="199">
        <f t="shared" si="3"/>
        <v>0.70581760386473125</v>
      </c>
      <c r="C40" s="199">
        <f t="shared" si="4"/>
        <v>-1</v>
      </c>
      <c r="D40" s="199">
        <f t="shared" si="5"/>
        <v>2</v>
      </c>
      <c r="E40" s="123"/>
      <c r="F40" s="282"/>
      <c r="G40" s="256">
        <v>-1</v>
      </c>
      <c r="H40" s="199">
        <v>1.0993600962714289</v>
      </c>
      <c r="I40" s="204"/>
      <c r="J40" s="279">
        <v>2</v>
      </c>
      <c r="K40" s="199">
        <v>1.4073168143999615</v>
      </c>
      <c r="L40" s="282">
        <v>1</v>
      </c>
      <c r="M40" s="183"/>
      <c r="N40" s="142">
        <v>-0.2717712874830025</v>
      </c>
      <c r="O40" s="149"/>
    </row>
    <row r="41" spans="1:15" x14ac:dyDescent="0.25">
      <c r="A41" s="4" t="s">
        <v>7</v>
      </c>
      <c r="B41" s="199">
        <f t="shared" si="3"/>
        <v>3.1160222011183296</v>
      </c>
      <c r="C41" s="199">
        <f t="shared" si="4"/>
        <v>2.1</v>
      </c>
      <c r="D41" s="199">
        <f t="shared" si="5"/>
        <v>3.8248035849363982</v>
      </c>
      <c r="E41" s="123"/>
      <c r="F41" s="282"/>
      <c r="G41" s="256">
        <v>2.8</v>
      </c>
      <c r="H41" s="199">
        <v>3.8248035849363982</v>
      </c>
      <c r="I41" s="204"/>
      <c r="J41" s="279">
        <v>2.1</v>
      </c>
      <c r="K41" s="199">
        <v>3.2025537118210989</v>
      </c>
      <c r="L41" s="125">
        <v>3.2</v>
      </c>
      <c r="M41" s="183"/>
      <c r="N41" s="142">
        <v>3.5687759099524818</v>
      </c>
      <c r="O41" s="149"/>
    </row>
    <row r="42" spans="1:15" x14ac:dyDescent="0.25">
      <c r="A42" s="4" t="s">
        <v>8</v>
      </c>
      <c r="B42" s="199">
        <f t="shared" si="3"/>
        <v>3.7781512792245211</v>
      </c>
      <c r="C42" s="199">
        <f t="shared" si="4"/>
        <v>1.6</v>
      </c>
      <c r="D42" s="199">
        <f t="shared" si="5"/>
        <v>8.280235352247022</v>
      </c>
      <c r="E42" s="123"/>
      <c r="F42" s="282"/>
      <c r="G42" s="256"/>
      <c r="H42" s="199">
        <v>3.8248035849363982</v>
      </c>
      <c r="I42" s="204"/>
      <c r="J42" s="279">
        <v>1.6</v>
      </c>
      <c r="K42" s="199">
        <v>3.1857174589391857</v>
      </c>
      <c r="L42" s="125">
        <v>2</v>
      </c>
      <c r="M42" s="183"/>
      <c r="N42" s="142">
        <v>8.280235352247022</v>
      </c>
      <c r="O42" s="149"/>
    </row>
    <row r="43" spans="1:15" x14ac:dyDescent="0.25">
      <c r="A43" s="4" t="s">
        <v>9</v>
      </c>
      <c r="B43" s="199">
        <f t="shared" si="3"/>
        <v>3.2491756642949907</v>
      </c>
      <c r="C43" s="199">
        <f t="shared" si="4"/>
        <v>2.2999999999999998</v>
      </c>
      <c r="D43" s="199">
        <f t="shared" si="5"/>
        <v>3.8248035849363982</v>
      </c>
      <c r="E43" s="123"/>
      <c r="F43" s="282"/>
      <c r="G43" s="255"/>
      <c r="H43" s="199">
        <v>3.8248035849363982</v>
      </c>
      <c r="I43" s="204"/>
      <c r="J43" s="279">
        <v>2.2999999999999998</v>
      </c>
      <c r="K43" s="199">
        <v>3.2109853694580304</v>
      </c>
      <c r="L43" s="125">
        <v>3.4</v>
      </c>
      <c r="M43" s="183"/>
      <c r="N43" s="142">
        <v>3.5100893670805267</v>
      </c>
      <c r="O43" s="149"/>
    </row>
    <row r="44" spans="1:15" x14ac:dyDescent="0.25">
      <c r="A44" s="4" t="s">
        <v>10</v>
      </c>
      <c r="B44" s="199">
        <f t="shared" si="3"/>
        <v>2.6182391081443925</v>
      </c>
      <c r="C44" s="199">
        <f t="shared" si="4"/>
        <v>1.1806744968464011</v>
      </c>
      <c r="D44" s="199">
        <f t="shared" si="5"/>
        <v>3.824803584936376</v>
      </c>
      <c r="E44" s="123"/>
      <c r="F44" s="282"/>
      <c r="G44" s="256"/>
      <c r="H44" s="199">
        <v>3.824803584936376</v>
      </c>
      <c r="I44" s="204"/>
      <c r="J44" s="279">
        <v>1.6</v>
      </c>
      <c r="K44" s="199">
        <v>3.1857174589391857</v>
      </c>
      <c r="L44" s="125">
        <v>3.3</v>
      </c>
      <c r="M44" s="183"/>
      <c r="N44" s="142">
        <v>1.1806744968464011</v>
      </c>
      <c r="O44" s="149"/>
    </row>
    <row r="45" spans="1:15" x14ac:dyDescent="0.25">
      <c r="A45" s="4" t="s">
        <v>11</v>
      </c>
      <c r="B45" s="199">
        <f t="shared" si="3"/>
        <v>2.9297453213089587E-3</v>
      </c>
      <c r="C45" s="199">
        <f t="shared" si="4"/>
        <v>-0.1</v>
      </c>
      <c r="D45" s="199">
        <f t="shared" si="5"/>
        <v>0.1</v>
      </c>
      <c r="E45" s="123"/>
      <c r="F45" s="282"/>
      <c r="G45" s="256"/>
      <c r="H45" s="199">
        <v>-3.3748150991484316E-2</v>
      </c>
      <c r="I45" s="204"/>
      <c r="J45" s="279">
        <v>-0.1</v>
      </c>
      <c r="K45" s="199">
        <v>-8.6604773696432149E-4</v>
      </c>
      <c r="L45" s="125">
        <v>0.1</v>
      </c>
      <c r="M45" s="183"/>
      <c r="N45" s="142">
        <v>4.9262925334993442E-2</v>
      </c>
      <c r="O45" s="149"/>
    </row>
    <row r="46" spans="1:15" x14ac:dyDescent="0.25">
      <c r="A46" s="4" t="s">
        <v>12</v>
      </c>
      <c r="B46" s="199">
        <f t="shared" si="3"/>
        <v>3.1104890701966972</v>
      </c>
      <c r="C46" s="199">
        <f t="shared" si="4"/>
        <v>1.2472337290082791</v>
      </c>
      <c r="D46" s="199">
        <f t="shared" si="5"/>
        <v>4.0556069219333191</v>
      </c>
      <c r="E46" s="123"/>
      <c r="F46" s="282"/>
      <c r="G46" s="256">
        <v>3.9</v>
      </c>
      <c r="H46" s="199">
        <v>3.9600937702385819</v>
      </c>
      <c r="I46" s="204"/>
      <c r="J46" s="279">
        <v>1.9</v>
      </c>
      <c r="K46" s="199">
        <v>4.0556069219333191</v>
      </c>
      <c r="L46" s="125">
        <v>3.6</v>
      </c>
      <c r="M46" s="183"/>
      <c r="N46" s="142">
        <v>1.2472337290082791</v>
      </c>
      <c r="O46" s="149"/>
    </row>
    <row r="47" spans="1:15" x14ac:dyDescent="0.25">
      <c r="A47" s="4" t="s">
        <v>13</v>
      </c>
      <c r="B47" s="199">
        <f t="shared" si="3"/>
        <v>3.2468239943139672</v>
      </c>
      <c r="C47" s="199">
        <f t="shared" si="4"/>
        <v>1.6</v>
      </c>
      <c r="D47" s="199">
        <f t="shared" si="5"/>
        <v>4.4000000000000004</v>
      </c>
      <c r="E47" s="123"/>
      <c r="F47" s="282"/>
      <c r="G47" s="256">
        <v>4.0999999999999996</v>
      </c>
      <c r="H47" s="199">
        <v>3.3370554297280863</v>
      </c>
      <c r="I47" s="204"/>
      <c r="J47" s="279">
        <v>1.6</v>
      </c>
      <c r="K47" s="199">
        <v>4.1569465260081984</v>
      </c>
      <c r="L47" s="125">
        <v>4.4000000000000004</v>
      </c>
      <c r="M47" s="183"/>
      <c r="N47" s="142">
        <v>1.8869420101475187</v>
      </c>
      <c r="O47" s="149"/>
    </row>
    <row r="48" spans="1:15" x14ac:dyDescent="0.25">
      <c r="A48" s="4" t="s">
        <v>14</v>
      </c>
      <c r="B48" s="199">
        <f t="shared" si="3"/>
        <v>-6.1868651205769051E-2</v>
      </c>
      <c r="C48" s="199">
        <f t="shared" si="4"/>
        <v>-0.6</v>
      </c>
      <c r="D48" s="199">
        <f t="shared" si="5"/>
        <v>0.59682874665891572</v>
      </c>
      <c r="E48" s="123"/>
      <c r="F48" s="282"/>
      <c r="G48" s="256"/>
      <c r="H48" s="199">
        <v>0.59682874665891572</v>
      </c>
      <c r="I48" s="204"/>
      <c r="J48" s="279">
        <v>0.3</v>
      </c>
      <c r="K48" s="199">
        <v>-3.6034333406843061E-2</v>
      </c>
      <c r="L48" s="125">
        <v>-0.6</v>
      </c>
      <c r="M48" s="183"/>
      <c r="N48" s="142">
        <v>-0.57013766928091802</v>
      </c>
      <c r="O48" s="149"/>
    </row>
    <row r="49" spans="1:15" x14ac:dyDescent="0.25">
      <c r="A49" s="4"/>
      <c r="B49" s="199"/>
      <c r="C49" s="199"/>
      <c r="D49" s="199"/>
      <c r="E49" s="123"/>
      <c r="F49" s="282"/>
      <c r="G49" s="256"/>
      <c r="H49" s="199"/>
      <c r="I49" s="204"/>
      <c r="J49" s="277"/>
      <c r="K49" s="229"/>
      <c r="L49" s="282"/>
      <c r="M49" s="183"/>
      <c r="N49" s="142"/>
      <c r="O49" s="149"/>
    </row>
    <row r="50" spans="1:15" x14ac:dyDescent="0.25">
      <c r="A50" s="9" t="s">
        <v>15</v>
      </c>
      <c r="B50" s="199"/>
      <c r="C50" s="199"/>
      <c r="D50" s="199"/>
      <c r="E50" s="102"/>
      <c r="F50" s="282"/>
      <c r="G50" s="256"/>
      <c r="H50" s="199"/>
      <c r="I50" s="204"/>
      <c r="J50" s="277"/>
      <c r="K50" s="229"/>
      <c r="L50" s="282"/>
      <c r="M50" s="183"/>
      <c r="N50" s="142"/>
      <c r="O50" s="149"/>
    </row>
    <row r="51" spans="1:15" x14ac:dyDescent="0.25">
      <c r="A51" s="4" t="s">
        <v>16</v>
      </c>
      <c r="B51" s="199">
        <f t="shared" ref="B51:B63" si="6">AVERAGE(F51:N51)</f>
        <v>0.69544878586130976</v>
      </c>
      <c r="C51" s="199">
        <f t="shared" ref="C51:C63" si="7">MIN(F51:N51)</f>
        <v>0.1794064880022983</v>
      </c>
      <c r="D51" s="199">
        <f t="shared" ref="D51:D63" si="8">MAX(F51:N51)</f>
        <v>1.4978374413042506</v>
      </c>
      <c r="E51" s="123"/>
      <c r="F51" s="282"/>
      <c r="G51" s="256"/>
      <c r="H51" s="199">
        <v>1.4978374413042506</v>
      </c>
      <c r="I51" s="204"/>
      <c r="J51" s="279">
        <v>0.6</v>
      </c>
      <c r="K51" s="125">
        <v>0.3</v>
      </c>
      <c r="L51" s="125">
        <v>0.9</v>
      </c>
      <c r="M51" s="183"/>
      <c r="N51" s="142">
        <v>0.1794064880022983</v>
      </c>
      <c r="O51" s="149"/>
    </row>
    <row r="52" spans="1:15" x14ac:dyDescent="0.25">
      <c r="A52" s="4" t="s">
        <v>17</v>
      </c>
      <c r="B52" s="199">
        <f t="shared" si="6"/>
        <v>5.8581310475833348</v>
      </c>
      <c r="C52" s="199">
        <f t="shared" si="7"/>
        <v>5.5479973529610884</v>
      </c>
      <c r="D52" s="199">
        <f t="shared" si="8"/>
        <v>6.2007889325389209</v>
      </c>
      <c r="E52" s="123"/>
      <c r="F52" s="282"/>
      <c r="G52" s="256">
        <v>6</v>
      </c>
      <c r="H52" s="199">
        <v>5.5479973529610884</v>
      </c>
      <c r="I52" s="204"/>
      <c r="J52" s="279">
        <v>5.7</v>
      </c>
      <c r="K52" s="125">
        <v>6.1</v>
      </c>
      <c r="L52" s="282">
        <v>5.6</v>
      </c>
      <c r="M52" s="183"/>
      <c r="N52" s="142">
        <v>6.2007889325389209</v>
      </c>
      <c r="O52" s="149"/>
    </row>
    <row r="53" spans="1:15" x14ac:dyDescent="0.25">
      <c r="A53" s="4"/>
      <c r="B53" s="199"/>
      <c r="C53" s="199"/>
      <c r="D53" s="199"/>
      <c r="E53" s="123"/>
      <c r="F53" s="282"/>
      <c r="G53" s="256"/>
      <c r="H53" s="199"/>
      <c r="I53" s="204"/>
      <c r="J53" s="277"/>
      <c r="K53" s="229"/>
      <c r="L53" s="282"/>
      <c r="M53" s="183"/>
      <c r="N53" s="142"/>
      <c r="O53" s="149"/>
    </row>
    <row r="54" spans="1:15" x14ac:dyDescent="0.25">
      <c r="A54" s="9" t="s">
        <v>18</v>
      </c>
      <c r="B54" s="199"/>
      <c r="C54" s="199"/>
      <c r="D54" s="199"/>
      <c r="E54" s="102"/>
      <c r="F54" s="282"/>
      <c r="G54" s="256"/>
      <c r="H54" s="199"/>
      <c r="I54" s="204"/>
      <c r="J54" s="277"/>
      <c r="K54" s="229"/>
      <c r="L54" s="282"/>
      <c r="M54" s="183"/>
      <c r="N54" s="142"/>
      <c r="O54" s="149"/>
    </row>
    <row r="55" spans="1:15" x14ac:dyDescent="0.25">
      <c r="A55" s="4" t="s">
        <v>19</v>
      </c>
      <c r="B55" s="199">
        <f t="shared" ref="B55:B63" si="9">AVERAGE(F55:N55)</f>
        <v>2.0367120464389212</v>
      </c>
      <c r="C55" s="199">
        <f t="shared" ref="C55:C63" si="10">MIN(F55:N55)</f>
        <v>1.2</v>
      </c>
      <c r="D55" s="199">
        <f t="shared" ref="D55:D63" si="11">MAX(F55:N55)</f>
        <v>2.9</v>
      </c>
      <c r="E55" s="123"/>
      <c r="F55" s="282">
        <v>1.2</v>
      </c>
      <c r="G55" s="256">
        <v>1.8</v>
      </c>
      <c r="H55" s="199">
        <v>2.4319509076602186</v>
      </c>
      <c r="I55" s="207">
        <v>2</v>
      </c>
      <c r="J55" s="279">
        <v>2</v>
      </c>
      <c r="K55" s="229">
        <v>1.8</v>
      </c>
      <c r="L55" s="282">
        <v>2.9</v>
      </c>
      <c r="M55" s="183"/>
      <c r="N55" s="142">
        <v>2.1617454638511502</v>
      </c>
      <c r="O55" s="149"/>
    </row>
    <row r="56" spans="1:15" x14ac:dyDescent="0.25">
      <c r="A56" s="4" t="s">
        <v>20</v>
      </c>
      <c r="B56" s="199">
        <f t="shared" si="9"/>
        <v>1.7732879651299953</v>
      </c>
      <c r="C56" s="199">
        <f t="shared" si="10"/>
        <v>1.6</v>
      </c>
      <c r="D56" s="199">
        <f t="shared" si="11"/>
        <v>2.0603308557237243</v>
      </c>
      <c r="E56" s="123"/>
      <c r="F56" s="282"/>
      <c r="G56" s="256"/>
      <c r="H56" s="199">
        <v>2.0603308557237243</v>
      </c>
      <c r="I56" s="204"/>
      <c r="J56" s="277"/>
      <c r="K56" s="125">
        <v>1.6</v>
      </c>
      <c r="L56" s="282"/>
      <c r="M56" s="183"/>
      <c r="N56" s="142">
        <v>1.6595330396662611</v>
      </c>
      <c r="O56" s="149"/>
    </row>
    <row r="57" spans="1:15" x14ac:dyDescent="0.25">
      <c r="A57" s="4"/>
      <c r="B57" s="199"/>
      <c r="C57" s="199"/>
      <c r="D57" s="199"/>
      <c r="E57" s="123"/>
      <c r="F57" s="282"/>
      <c r="G57" s="256"/>
      <c r="H57" s="199"/>
      <c r="I57" s="204"/>
      <c r="J57" s="277"/>
      <c r="K57" s="229"/>
      <c r="L57" s="282"/>
      <c r="M57" s="183"/>
      <c r="N57" s="142"/>
      <c r="O57" s="149"/>
    </row>
    <row r="58" spans="1:15" x14ac:dyDescent="0.25">
      <c r="A58" s="9" t="s">
        <v>21</v>
      </c>
      <c r="B58" s="199">
        <f t="shared" ref="B58:B63" si="12">AVERAGE(F58:N58)</f>
        <v>0.2785582185763979</v>
      </c>
      <c r="C58" s="199">
        <f t="shared" ref="C58:C63" si="13">MIN(F58:N58)</f>
        <v>-1.5</v>
      </c>
      <c r="D58" s="199">
        <f t="shared" ref="D58:D63" si="14">MAX(F58:N58)</f>
        <v>2.8356746557291936</v>
      </c>
      <c r="E58" s="102"/>
      <c r="F58" s="282"/>
      <c r="G58" s="256"/>
      <c r="H58" s="199">
        <v>2.8356746557291936</v>
      </c>
      <c r="I58" s="204">
        <v>-0.5</v>
      </c>
      <c r="J58" s="277"/>
      <c r="K58" s="125">
        <v>-1.5</v>
      </c>
      <c r="L58" s="282"/>
      <c r="M58" s="183"/>
      <c r="N58" s="142"/>
      <c r="O58" s="149"/>
    </row>
    <row r="59" spans="1:15" x14ac:dyDescent="0.25">
      <c r="A59" s="4"/>
      <c r="B59" s="199"/>
      <c r="C59" s="199"/>
      <c r="D59" s="199"/>
      <c r="E59" s="123"/>
      <c r="F59" s="282"/>
      <c r="G59" s="256"/>
      <c r="H59" s="199"/>
      <c r="I59" s="204"/>
      <c r="J59" s="277"/>
      <c r="K59" s="229"/>
      <c r="L59" s="282"/>
      <c r="M59" s="183"/>
      <c r="N59" s="142"/>
      <c r="O59" s="149"/>
    </row>
    <row r="60" spans="1:15" x14ac:dyDescent="0.25">
      <c r="A60" s="9" t="s">
        <v>22</v>
      </c>
      <c r="B60" s="199"/>
      <c r="C60" s="199"/>
      <c r="D60" s="199"/>
      <c r="E60" s="102"/>
      <c r="F60" s="282"/>
      <c r="G60" s="256"/>
      <c r="H60" s="199"/>
      <c r="I60" s="204"/>
      <c r="J60" s="277"/>
      <c r="K60" s="229"/>
      <c r="L60" s="282"/>
      <c r="M60" s="183"/>
      <c r="N60" s="142"/>
      <c r="O60" s="149"/>
    </row>
    <row r="61" spans="1:15" x14ac:dyDescent="0.25">
      <c r="A61" s="10" t="s">
        <v>23</v>
      </c>
      <c r="B61" s="199">
        <f t="shared" ref="B61:B63" si="15">AVERAGE(F61:N61)</f>
        <v>-3.9282326271503871</v>
      </c>
      <c r="C61" s="199">
        <f t="shared" ref="C61:C63" si="16">MIN(F61:N61)</f>
        <v>-4.9000000000000004</v>
      </c>
      <c r="D61" s="199">
        <f t="shared" ref="D61:D63" si="17">MAX(F61:N61)</f>
        <v>-3</v>
      </c>
      <c r="E61" s="103"/>
      <c r="F61" s="282"/>
      <c r="G61" s="256"/>
      <c r="H61" s="199">
        <v>-3.1215003961227441</v>
      </c>
      <c r="I61" s="207">
        <v>-4.5</v>
      </c>
      <c r="J61" s="279">
        <v>-4.9000000000000004</v>
      </c>
      <c r="K61" s="229">
        <v>-3</v>
      </c>
      <c r="L61" s="209"/>
      <c r="M61" s="183"/>
      <c r="N61" s="142">
        <v>-4.1196627396291898</v>
      </c>
      <c r="O61" s="149"/>
    </row>
    <row r="62" spans="1:15" x14ac:dyDescent="0.25">
      <c r="A62" s="10" t="s">
        <v>24</v>
      </c>
      <c r="B62" s="199">
        <f t="shared" si="15"/>
        <v>-2.3234526071620998</v>
      </c>
      <c r="C62" s="199">
        <f t="shared" si="16"/>
        <v>-3.6</v>
      </c>
      <c r="D62" s="199">
        <f t="shared" si="17"/>
        <v>-1.4562853376827916</v>
      </c>
      <c r="E62" s="103"/>
      <c r="F62" s="282"/>
      <c r="G62" s="256"/>
      <c r="H62" s="199">
        <v>-1.4562853376827916</v>
      </c>
      <c r="I62" s="177"/>
      <c r="J62" s="277">
        <v>-3.6</v>
      </c>
      <c r="K62" s="229">
        <v>-1.5</v>
      </c>
      <c r="L62" s="199"/>
      <c r="M62" s="183"/>
      <c r="N62" s="142">
        <v>-2.7375250909656077</v>
      </c>
      <c r="O62" s="149"/>
    </row>
    <row r="63" spans="1:15" x14ac:dyDescent="0.25">
      <c r="A63" s="11" t="s">
        <v>25</v>
      </c>
      <c r="B63" s="90">
        <f t="shared" si="15"/>
        <v>106.43732490137647</v>
      </c>
      <c r="C63" s="90">
        <f t="shared" si="16"/>
        <v>104.23115593469099</v>
      </c>
      <c r="D63" s="90">
        <f t="shared" si="17"/>
        <v>109.9</v>
      </c>
      <c r="E63" s="103"/>
      <c r="F63" s="283"/>
      <c r="G63" s="257"/>
      <c r="H63" s="90">
        <v>104.23115593469099</v>
      </c>
      <c r="I63" s="173"/>
      <c r="J63" s="278">
        <v>109.9</v>
      </c>
      <c r="K63" s="230">
        <v>104.7</v>
      </c>
      <c r="L63" s="213"/>
      <c r="M63" s="184"/>
      <c r="N63" s="155">
        <v>106.91814367081491</v>
      </c>
      <c r="O63" s="149"/>
    </row>
    <row r="64" spans="1:15" x14ac:dyDescent="0.25">
      <c r="A64" s="22"/>
      <c r="B64" s="19"/>
      <c r="C64" s="19"/>
      <c r="D64" s="19"/>
      <c r="E64" s="19"/>
      <c r="F64" s="185"/>
    </row>
    <row r="65" spans="1:15" s="189" customFormat="1" x14ac:dyDescent="0.25">
      <c r="A65" s="19"/>
      <c r="B65" s="19"/>
      <c r="C65" s="19"/>
      <c r="D65" s="19"/>
      <c r="E65" s="19"/>
      <c r="F65" s="185"/>
    </row>
    <row r="66" spans="1:15" s="189" customFormat="1" x14ac:dyDescent="0.25">
      <c r="A66" s="23">
        <v>2024</v>
      </c>
      <c r="B66" s="107"/>
      <c r="C66" s="107"/>
      <c r="D66" s="107"/>
      <c r="E66" s="108"/>
      <c r="F66" s="169"/>
      <c r="G66" s="104"/>
      <c r="H66" s="112"/>
      <c r="I66" s="104"/>
      <c r="J66" s="104"/>
      <c r="K66" s="104"/>
      <c r="L66" s="104"/>
      <c r="M66" s="132"/>
      <c r="N66" s="154"/>
      <c r="O66" s="148"/>
    </row>
    <row r="67" spans="1:15" s="189" customFormat="1" x14ac:dyDescent="0.25">
      <c r="A67" s="4"/>
      <c r="B67" s="199"/>
      <c r="C67" s="199"/>
      <c r="D67" s="199"/>
      <c r="E67" s="219"/>
      <c r="F67" s="159"/>
      <c r="G67" s="114"/>
      <c r="H67" s="113"/>
      <c r="I67" s="114"/>
      <c r="J67" s="114"/>
      <c r="K67" s="114"/>
      <c r="L67" s="114"/>
      <c r="M67" s="131"/>
      <c r="N67" s="152"/>
      <c r="O67" s="148"/>
    </row>
    <row r="68" spans="1:15" s="189" customFormat="1" x14ac:dyDescent="0.25">
      <c r="A68" s="9" t="s">
        <v>3</v>
      </c>
      <c r="B68" s="101"/>
      <c r="C68" s="101"/>
      <c r="D68" s="101"/>
      <c r="E68" s="102"/>
      <c r="F68" s="159"/>
      <c r="G68" s="114"/>
      <c r="H68" s="113"/>
      <c r="I68" s="114"/>
      <c r="J68" s="114"/>
      <c r="K68" s="114"/>
      <c r="L68" s="114"/>
      <c r="M68" s="131"/>
      <c r="N68" s="152"/>
      <c r="O68" s="148"/>
    </row>
    <row r="69" spans="1:15" s="189" customFormat="1" x14ac:dyDescent="0.25">
      <c r="A69" s="4" t="s">
        <v>4</v>
      </c>
      <c r="B69" s="199">
        <f>AVERAGE(F69:N69)</f>
        <v>2.1140583019055876</v>
      </c>
      <c r="C69" s="199">
        <f>MIN(F69:N69)</f>
        <v>1.5</v>
      </c>
      <c r="D69" s="199">
        <f>MAX(F69:N69)</f>
        <v>3.4725963422689521</v>
      </c>
      <c r="E69" s="219"/>
      <c r="F69" s="4"/>
      <c r="G69" s="220"/>
      <c r="H69" s="253">
        <v>3.4725963422689521</v>
      </c>
      <c r="I69" s="212"/>
      <c r="J69" s="215">
        <v>1.6</v>
      </c>
      <c r="K69" s="212"/>
      <c r="L69" s="199"/>
      <c r="M69" s="287">
        <v>1.5</v>
      </c>
      <c r="N69" s="142">
        <v>1.8836368653533997</v>
      </c>
      <c r="O69" s="149"/>
    </row>
    <row r="70" spans="1:15" s="189" customFormat="1" x14ac:dyDescent="0.25">
      <c r="A70" s="4" t="s">
        <v>5</v>
      </c>
      <c r="B70" s="199">
        <f t="shared" ref="B70:B94" si="18">AVERAGE(F70:N70)</f>
        <v>2.9268056983614565</v>
      </c>
      <c r="C70" s="199">
        <f t="shared" ref="C70:C94" si="19">MIN(F70:N70)</f>
        <v>2.2236408272284791</v>
      </c>
      <c r="D70" s="199">
        <f t="shared" ref="D70:D94" si="20">MAX(F70:N70)</f>
        <v>3.629970569494434</v>
      </c>
      <c r="E70" s="219"/>
      <c r="F70" s="282"/>
      <c r="G70" s="215"/>
      <c r="H70" s="253">
        <v>3.629970569494434</v>
      </c>
      <c r="I70" s="215"/>
      <c r="J70" s="215"/>
      <c r="K70" s="212"/>
      <c r="L70" s="199"/>
      <c r="M70" s="215"/>
      <c r="N70" s="142">
        <v>2.2236408272284791</v>
      </c>
      <c r="O70" s="149"/>
    </row>
    <row r="71" spans="1:15" s="189" customFormat="1" x14ac:dyDescent="0.25">
      <c r="A71" s="4" t="s">
        <v>6</v>
      </c>
      <c r="B71" s="199">
        <f t="shared" si="18"/>
        <v>1.1637870202607203</v>
      </c>
      <c r="C71" s="199">
        <f t="shared" si="19"/>
        <v>1.0993600962714289</v>
      </c>
      <c r="D71" s="199">
        <f t="shared" si="20"/>
        <v>1.2282139442500117</v>
      </c>
      <c r="E71" s="219"/>
      <c r="F71" s="282"/>
      <c r="G71" s="215"/>
      <c r="H71" s="253">
        <v>1.0993600962714289</v>
      </c>
      <c r="I71" s="215"/>
      <c r="J71" s="215"/>
      <c r="K71" s="212"/>
      <c r="L71" s="199"/>
      <c r="M71" s="215"/>
      <c r="N71" s="142">
        <v>1.2282139442500117</v>
      </c>
      <c r="O71" s="149"/>
    </row>
    <row r="72" spans="1:15" s="189" customFormat="1" x14ac:dyDescent="0.25">
      <c r="A72" s="4" t="s">
        <v>7</v>
      </c>
      <c r="B72" s="199">
        <f t="shared" si="18"/>
        <v>4.0037007773086719</v>
      </c>
      <c r="C72" s="199">
        <f t="shared" si="19"/>
        <v>2.6573814991475819</v>
      </c>
      <c r="D72" s="199">
        <f t="shared" si="20"/>
        <v>5.3500200554697619</v>
      </c>
      <c r="E72" s="219"/>
      <c r="F72" s="282"/>
      <c r="G72" s="215"/>
      <c r="H72" s="253">
        <v>5.3500200554697619</v>
      </c>
      <c r="I72" s="215"/>
      <c r="J72" s="215"/>
      <c r="K72" s="212"/>
      <c r="L72" s="199"/>
      <c r="M72" s="215"/>
      <c r="N72" s="142">
        <v>2.6573814991475819</v>
      </c>
      <c r="O72" s="149"/>
    </row>
    <row r="73" spans="1:15" s="189" customFormat="1" x14ac:dyDescent="0.25">
      <c r="A73" s="4" t="s">
        <v>8</v>
      </c>
      <c r="B73" s="199">
        <f t="shared" si="18"/>
        <v>4.4346771432701821</v>
      </c>
      <c r="C73" s="199">
        <f t="shared" si="19"/>
        <v>3.5193342310705811</v>
      </c>
      <c r="D73" s="199">
        <f t="shared" si="20"/>
        <v>5.3500200554697841</v>
      </c>
      <c r="E73" s="219"/>
      <c r="F73" s="282"/>
      <c r="G73" s="215"/>
      <c r="H73" s="253">
        <v>5.3500200554697841</v>
      </c>
      <c r="I73" s="215"/>
      <c r="J73" s="215"/>
      <c r="K73" s="212"/>
      <c r="L73" s="199"/>
      <c r="M73" s="215"/>
      <c r="N73" s="142">
        <v>3.5193342310705811</v>
      </c>
      <c r="O73" s="149"/>
    </row>
    <row r="74" spans="1:15" s="189" customFormat="1" x14ac:dyDescent="0.25">
      <c r="A74" s="4" t="s">
        <v>9</v>
      </c>
      <c r="B74" s="199">
        <f t="shared" si="18"/>
        <v>4.1428879721327032</v>
      </c>
      <c r="C74" s="199">
        <f t="shared" si="19"/>
        <v>2.9357558887956436</v>
      </c>
      <c r="D74" s="199">
        <f t="shared" si="20"/>
        <v>5.3500200554697619</v>
      </c>
      <c r="E74" s="219"/>
      <c r="F74" s="282"/>
      <c r="G74" s="215"/>
      <c r="H74" s="253">
        <v>5.3500200554697619</v>
      </c>
      <c r="I74" s="215"/>
      <c r="J74" s="215"/>
      <c r="K74" s="212"/>
      <c r="L74" s="199"/>
      <c r="M74" s="215"/>
      <c r="N74" s="142">
        <v>2.9357558887956436</v>
      </c>
      <c r="O74" s="149"/>
    </row>
    <row r="75" spans="1:15" s="189" customFormat="1" x14ac:dyDescent="0.25">
      <c r="A75" s="4" t="s">
        <v>10</v>
      </c>
      <c r="B75" s="199">
        <f t="shared" si="18"/>
        <v>3.3393548632798864</v>
      </c>
      <c r="C75" s="199">
        <f t="shared" si="19"/>
        <v>1.3286896710900109</v>
      </c>
      <c r="D75" s="199">
        <f t="shared" si="20"/>
        <v>5.3500200554697619</v>
      </c>
      <c r="E75" s="219"/>
      <c r="F75" s="282"/>
      <c r="G75" s="215"/>
      <c r="H75" s="253">
        <v>5.3500200554697619</v>
      </c>
      <c r="I75" s="215"/>
      <c r="J75" s="215"/>
      <c r="K75" s="212"/>
      <c r="L75" s="199"/>
      <c r="M75" s="215"/>
      <c r="N75" s="142">
        <v>1.3286896710900109</v>
      </c>
      <c r="O75" s="149"/>
    </row>
    <row r="76" spans="1:15" s="189" customFormat="1" x14ac:dyDescent="0.25">
      <c r="A76" s="4" t="s">
        <v>11</v>
      </c>
      <c r="B76" s="199">
        <f t="shared" si="18"/>
        <v>-4.8193182020661036E-2</v>
      </c>
      <c r="C76" s="199">
        <f t="shared" si="19"/>
        <v>-6.5669016363848254E-2</v>
      </c>
      <c r="D76" s="199">
        <f t="shared" si="20"/>
        <v>-3.0717347677473816E-2</v>
      </c>
      <c r="E76" s="219"/>
      <c r="F76" s="282"/>
      <c r="G76" s="215"/>
      <c r="H76" s="253">
        <v>-6.5669016363848254E-2</v>
      </c>
      <c r="I76" s="215"/>
      <c r="J76" s="215"/>
      <c r="K76" s="212"/>
      <c r="L76" s="142"/>
      <c r="M76" s="215"/>
      <c r="N76" s="142">
        <v>-3.0717347677473816E-2</v>
      </c>
      <c r="O76" s="149"/>
    </row>
    <row r="77" spans="1:15" s="189" customFormat="1" x14ac:dyDescent="0.25">
      <c r="A77" s="4" t="s">
        <v>12</v>
      </c>
      <c r="B77" s="199">
        <f t="shared" si="18"/>
        <v>3.2391643614875232</v>
      </c>
      <c r="C77" s="199">
        <f t="shared" si="19"/>
        <v>2.9596643457477922</v>
      </c>
      <c r="D77" s="199">
        <f t="shared" si="20"/>
        <v>3.5186643772272541</v>
      </c>
      <c r="E77" s="219"/>
      <c r="F77" s="282"/>
      <c r="G77" s="215"/>
      <c r="H77" s="253">
        <v>3.5186643772272541</v>
      </c>
      <c r="I77" s="215"/>
      <c r="J77" s="215"/>
      <c r="K77" s="212"/>
      <c r="L77" s="142"/>
      <c r="M77" s="215"/>
      <c r="N77" s="142">
        <v>2.9596643457477922</v>
      </c>
      <c r="O77" s="149"/>
    </row>
    <row r="78" spans="1:15" s="189" customFormat="1" x14ac:dyDescent="0.25">
      <c r="A78" s="4" t="s">
        <v>13</v>
      </c>
      <c r="B78" s="199">
        <f t="shared" si="18"/>
        <v>3.3576036796532094</v>
      </c>
      <c r="C78" s="199">
        <f t="shared" si="19"/>
        <v>3.1478736796599849</v>
      </c>
      <c r="D78" s="199">
        <f t="shared" si="20"/>
        <v>3.5673336796464339</v>
      </c>
      <c r="E78" s="219"/>
      <c r="F78" s="282"/>
      <c r="G78" s="215"/>
      <c r="H78" s="253">
        <v>3.5673336796464339</v>
      </c>
      <c r="I78" s="215"/>
      <c r="J78" s="215"/>
      <c r="K78" s="212"/>
      <c r="L78" s="282"/>
      <c r="M78" s="215"/>
      <c r="N78" s="142">
        <v>3.1478736796599849</v>
      </c>
      <c r="O78" s="149"/>
    </row>
    <row r="79" spans="1:15" s="189" customFormat="1" x14ac:dyDescent="0.25">
      <c r="A79" s="4" t="s">
        <v>14</v>
      </c>
      <c r="B79" s="199">
        <f t="shared" si="18"/>
        <v>-5.4757942066858495E-2</v>
      </c>
      <c r="C79" s="199">
        <f t="shared" si="19"/>
        <v>-0.14297539374691862</v>
      </c>
      <c r="D79" s="199">
        <f t="shared" si="20"/>
        <v>3.3459509613201634E-2</v>
      </c>
      <c r="E79" s="219"/>
      <c r="F79" s="282"/>
      <c r="G79" s="215"/>
      <c r="H79" s="253">
        <v>3.3459509613201634E-2</v>
      </c>
      <c r="I79" s="215"/>
      <c r="J79" s="215"/>
      <c r="K79" s="212"/>
      <c r="L79" s="282"/>
      <c r="M79" s="215"/>
      <c r="N79" s="142">
        <v>-0.14297539374691862</v>
      </c>
      <c r="O79" s="149"/>
    </row>
    <row r="80" spans="1:15" s="189" customFormat="1" x14ac:dyDescent="0.25">
      <c r="A80" s="4"/>
      <c r="B80" s="199"/>
      <c r="C80" s="199"/>
      <c r="D80" s="199"/>
      <c r="E80" s="219"/>
      <c r="F80" s="282"/>
      <c r="G80" s="215"/>
      <c r="H80" s="253"/>
      <c r="I80" s="215"/>
      <c r="J80" s="215"/>
      <c r="K80" s="212"/>
      <c r="L80" s="282"/>
      <c r="M80" s="215"/>
      <c r="N80" s="142"/>
      <c r="O80" s="149"/>
    </row>
    <row r="81" spans="1:15" s="189" customFormat="1" x14ac:dyDescent="0.25">
      <c r="A81" s="9" t="s">
        <v>15</v>
      </c>
      <c r="B81" s="199"/>
      <c r="C81" s="199"/>
      <c r="D81" s="199"/>
      <c r="E81" s="102"/>
      <c r="F81" s="282"/>
      <c r="G81" s="215"/>
      <c r="H81" s="253"/>
      <c r="I81" s="215"/>
      <c r="J81" s="215"/>
      <c r="K81" s="212"/>
      <c r="L81" s="282"/>
      <c r="M81" s="215"/>
      <c r="N81" s="142"/>
      <c r="O81" s="149"/>
    </row>
    <row r="82" spans="1:15" s="189" customFormat="1" x14ac:dyDescent="0.25">
      <c r="A82" s="4" t="s">
        <v>16</v>
      </c>
      <c r="B82" s="199">
        <f t="shared" ref="B82:B94" si="21">AVERAGE(F82:N82)</f>
        <v>1.0952706235707432</v>
      </c>
      <c r="C82" s="199">
        <f t="shared" ref="C82:C94" si="22">MIN(F82:N82)</f>
        <v>0.69270380583719149</v>
      </c>
      <c r="D82" s="199">
        <f t="shared" ref="D82:D94" si="23">MAX(F82:N82)</f>
        <v>1.497837441304295</v>
      </c>
      <c r="E82" s="219"/>
      <c r="F82" s="282"/>
      <c r="G82" s="215"/>
      <c r="H82" s="253">
        <v>1.497837441304295</v>
      </c>
      <c r="I82" s="215"/>
      <c r="J82" s="215"/>
      <c r="K82" s="212"/>
      <c r="L82" s="282"/>
      <c r="M82" s="215"/>
      <c r="N82" s="142">
        <v>0.69270380583719149</v>
      </c>
      <c r="O82" s="149"/>
    </row>
    <row r="83" spans="1:15" s="189" customFormat="1" x14ac:dyDescent="0.25">
      <c r="A83" s="4" t="s">
        <v>17</v>
      </c>
      <c r="B83" s="199">
        <f t="shared" si="21"/>
        <v>5.8270888311261126</v>
      </c>
      <c r="C83" s="199">
        <f t="shared" si="22"/>
        <v>5.5288015869979068</v>
      </c>
      <c r="D83" s="199">
        <f t="shared" si="23"/>
        <v>6.1253760752543185</v>
      </c>
      <c r="E83" s="219"/>
      <c r="F83" s="282"/>
      <c r="G83" s="215"/>
      <c r="H83" s="253">
        <v>5.5288015869979068</v>
      </c>
      <c r="I83" s="215"/>
      <c r="J83" s="215"/>
      <c r="K83" s="212"/>
      <c r="L83" s="282"/>
      <c r="M83" s="215"/>
      <c r="N83" s="142">
        <v>6.1253760752543185</v>
      </c>
      <c r="O83" s="149"/>
    </row>
    <row r="84" spans="1:15" s="189" customFormat="1" x14ac:dyDescent="0.25">
      <c r="A84" s="4"/>
      <c r="B84" s="199"/>
      <c r="C84" s="199"/>
      <c r="D84" s="199"/>
      <c r="E84" s="219"/>
      <c r="F84" s="282"/>
      <c r="G84" s="215"/>
      <c r="H84" s="253"/>
      <c r="I84" s="215"/>
      <c r="J84" s="215"/>
      <c r="K84" s="212"/>
      <c r="L84" s="282"/>
      <c r="M84" s="215"/>
      <c r="N84" s="142"/>
      <c r="O84" s="149"/>
    </row>
    <row r="85" spans="1:15" s="189" customFormat="1" x14ac:dyDescent="0.25">
      <c r="A85" s="9" t="s">
        <v>18</v>
      </c>
      <c r="B85" s="199"/>
      <c r="C85" s="199"/>
      <c r="D85" s="199"/>
      <c r="E85" s="102"/>
      <c r="F85" s="282"/>
      <c r="G85" s="215"/>
      <c r="H85" s="253"/>
      <c r="I85" s="215"/>
      <c r="J85" s="215"/>
      <c r="K85" s="212"/>
      <c r="L85" s="282"/>
      <c r="M85" s="215"/>
      <c r="N85" s="142"/>
      <c r="O85" s="149"/>
    </row>
    <row r="86" spans="1:15" s="189" customFormat="1" x14ac:dyDescent="0.25">
      <c r="A86" s="4" t="s">
        <v>19</v>
      </c>
      <c r="B86" s="199">
        <f t="shared" ref="B86:B94" si="24">AVERAGE(F86:N86)</f>
        <v>1.7006810295640995</v>
      </c>
      <c r="C86" s="199">
        <f t="shared" ref="C86:C94" si="25">MIN(F86:N86)</f>
        <v>1.1058964636709412</v>
      </c>
      <c r="D86" s="199">
        <f t="shared" ref="D86:D94" si="26">MAX(F86:N86)</f>
        <v>2.2954655954572578</v>
      </c>
      <c r="E86" s="219"/>
      <c r="F86" s="282"/>
      <c r="G86" s="215"/>
      <c r="H86" s="253">
        <v>2.2954655954572578</v>
      </c>
      <c r="I86" s="212"/>
      <c r="J86" s="215"/>
      <c r="K86" s="212"/>
      <c r="L86" s="282"/>
      <c r="M86" s="215"/>
      <c r="N86" s="142">
        <v>1.1058964636709412</v>
      </c>
      <c r="O86" s="149"/>
    </row>
    <row r="87" spans="1:15" s="189" customFormat="1" x14ac:dyDescent="0.25">
      <c r="A87" s="4" t="s">
        <v>20</v>
      </c>
      <c r="B87" s="199">
        <f t="shared" si="24"/>
        <v>1.3308204466756179</v>
      </c>
      <c r="C87" s="199">
        <f t="shared" si="25"/>
        <v>0.63895119259373967</v>
      </c>
      <c r="D87" s="199">
        <f t="shared" si="26"/>
        <v>2.0226897007574962</v>
      </c>
      <c r="E87" s="219"/>
      <c r="F87" s="282"/>
      <c r="G87" s="215"/>
      <c r="H87" s="253">
        <v>2.0226897007574962</v>
      </c>
      <c r="I87" s="215"/>
      <c r="J87" s="215"/>
      <c r="K87" s="212"/>
      <c r="L87" s="282"/>
      <c r="M87" s="215"/>
      <c r="N87" s="142">
        <v>0.63895119259373967</v>
      </c>
      <c r="O87" s="149"/>
    </row>
    <row r="88" spans="1:15" s="189" customFormat="1" x14ac:dyDescent="0.25">
      <c r="A88" s="4"/>
      <c r="B88" s="199"/>
      <c r="C88" s="199"/>
      <c r="D88" s="199"/>
      <c r="E88" s="219"/>
      <c r="F88" s="282"/>
      <c r="G88" s="215"/>
      <c r="H88" s="253"/>
      <c r="I88" s="215"/>
      <c r="J88" s="215"/>
      <c r="K88" s="212"/>
      <c r="L88" s="282"/>
      <c r="M88" s="215"/>
      <c r="N88" s="142"/>
      <c r="O88" s="149"/>
    </row>
    <row r="89" spans="1:15" s="189" customFormat="1" x14ac:dyDescent="0.25">
      <c r="A89" s="9" t="s">
        <v>21</v>
      </c>
      <c r="B89" s="199">
        <f t="shared" ref="B89:B94" si="27">AVERAGE(F89:N89)</f>
        <v>2.4821227893909179</v>
      </c>
      <c r="C89" s="199">
        <f t="shared" ref="C89:C94" si="28">MIN(F89:N89)</f>
        <v>2.4821227893909179</v>
      </c>
      <c r="D89" s="199">
        <f t="shared" ref="D89:D94" si="29">MAX(F89:N89)</f>
        <v>2.4821227893909179</v>
      </c>
      <c r="E89" s="102"/>
      <c r="F89" s="282"/>
      <c r="G89" s="215"/>
      <c r="H89" s="253">
        <v>2.4821227893909179</v>
      </c>
      <c r="I89" s="215"/>
      <c r="J89" s="215"/>
      <c r="K89" s="212"/>
      <c r="L89" s="282"/>
      <c r="M89" s="215"/>
      <c r="N89" s="142"/>
      <c r="O89" s="149"/>
    </row>
    <row r="90" spans="1:15" s="189" customFormat="1" x14ac:dyDescent="0.25">
      <c r="A90" s="4"/>
      <c r="B90" s="199"/>
      <c r="C90" s="199"/>
      <c r="D90" s="199"/>
      <c r="E90" s="219"/>
      <c r="F90" s="282"/>
      <c r="G90" s="215"/>
      <c r="H90" s="253"/>
      <c r="I90" s="215"/>
      <c r="J90" s="215"/>
      <c r="K90" s="212"/>
      <c r="L90" s="282"/>
      <c r="M90" s="215"/>
      <c r="N90" s="142"/>
      <c r="O90" s="149"/>
    </row>
    <row r="91" spans="1:15" s="189" customFormat="1" x14ac:dyDescent="0.25">
      <c r="A91" s="9" t="s">
        <v>22</v>
      </c>
      <c r="B91" s="199"/>
      <c r="C91" s="199"/>
      <c r="D91" s="199"/>
      <c r="E91" s="102"/>
      <c r="F91" s="282"/>
      <c r="G91" s="215"/>
      <c r="H91" s="253"/>
      <c r="I91" s="215"/>
      <c r="J91" s="215"/>
      <c r="K91" s="212"/>
      <c r="L91" s="282"/>
      <c r="M91" s="215"/>
      <c r="N91" s="142"/>
      <c r="O91" s="149"/>
    </row>
    <row r="92" spans="1:15" s="189" customFormat="1" x14ac:dyDescent="0.25">
      <c r="A92" s="10" t="s">
        <v>23</v>
      </c>
      <c r="B92" s="199">
        <f t="shared" ref="B92:B94" si="30">AVERAGE(F92:N92)</f>
        <v>-3.8012771763213236</v>
      </c>
      <c r="C92" s="199">
        <f t="shared" ref="C92:C94" si="31">MIN(F92:N92)</f>
        <v>-4.4962084320068874</v>
      </c>
      <c r="D92" s="199">
        <f t="shared" ref="D92:D94" si="32">MAX(F92:N92)</f>
        <v>-3.1063459206357598</v>
      </c>
      <c r="E92" s="103"/>
      <c r="F92" s="282"/>
      <c r="G92" s="215"/>
      <c r="H92" s="253">
        <v>-3.1063459206357598</v>
      </c>
      <c r="I92" s="212"/>
      <c r="J92" s="215"/>
      <c r="K92" s="212"/>
      <c r="L92" s="209"/>
      <c r="M92" s="215"/>
      <c r="N92" s="142">
        <v>-4.4962084320068874</v>
      </c>
      <c r="O92" s="149"/>
    </row>
    <row r="93" spans="1:15" s="189" customFormat="1" x14ac:dyDescent="0.25">
      <c r="A93" s="10" t="s">
        <v>24</v>
      </c>
      <c r="B93" s="199">
        <f t="shared" si="30"/>
        <v>-2.3020363366744934</v>
      </c>
      <c r="C93" s="199">
        <f t="shared" si="31"/>
        <v>-3.1105969847024291</v>
      </c>
      <c r="D93" s="199">
        <f t="shared" si="32"/>
        <v>-1.4934756886465577</v>
      </c>
      <c r="E93" s="103"/>
      <c r="F93" s="282"/>
      <c r="G93" s="215"/>
      <c r="H93" s="253">
        <v>-1.4934756886465577</v>
      </c>
      <c r="I93" s="215"/>
      <c r="J93" s="215"/>
      <c r="K93" s="212"/>
      <c r="L93" s="199"/>
      <c r="M93" s="215"/>
      <c r="N93" s="142">
        <v>-3.1105969847024291</v>
      </c>
      <c r="O93" s="149"/>
    </row>
    <row r="94" spans="1:15" s="189" customFormat="1" x14ac:dyDescent="0.25">
      <c r="A94" s="11" t="s">
        <v>25</v>
      </c>
      <c r="B94" s="90">
        <f t="shared" si="30"/>
        <v>105.83974782398992</v>
      </c>
      <c r="C94" s="90">
        <f t="shared" si="31"/>
        <v>102.18138313286701</v>
      </c>
      <c r="D94" s="90">
        <f t="shared" si="32"/>
        <v>109.49811251511284</v>
      </c>
      <c r="E94" s="103"/>
      <c r="F94" s="283"/>
      <c r="G94" s="216"/>
      <c r="H94" s="254">
        <v>102.18138313286701</v>
      </c>
      <c r="I94" s="216"/>
      <c r="J94" s="216"/>
      <c r="K94" s="201"/>
      <c r="L94" s="213"/>
      <c r="M94" s="216"/>
      <c r="N94" s="155">
        <v>109.49811251511284</v>
      </c>
      <c r="O94" s="149"/>
    </row>
    <row r="95" spans="1:15" s="189" customFormat="1" x14ac:dyDescent="0.25">
      <c r="A95" s="19"/>
      <c r="B95" s="19"/>
      <c r="C95" s="19"/>
      <c r="D95" s="19"/>
      <c r="E95" s="19"/>
      <c r="O95" s="149"/>
    </row>
    <row r="96" spans="1:15" s="189" customFormat="1" x14ac:dyDescent="0.25">
      <c r="A96" s="19"/>
      <c r="B96" s="19"/>
      <c r="C96" s="19"/>
      <c r="D96" s="19"/>
      <c r="E96" s="19"/>
      <c r="O96" s="149"/>
    </row>
    <row r="97" spans="1:15" x14ac:dyDescent="0.25">
      <c r="A97" s="294" t="s">
        <v>60</v>
      </c>
      <c r="B97" s="19"/>
      <c r="C97" s="19"/>
      <c r="D97" s="19"/>
      <c r="E97" s="19"/>
      <c r="O97" s="149"/>
    </row>
    <row r="98" spans="1:15" x14ac:dyDescent="0.25">
      <c r="A98" s="294" t="s">
        <v>61</v>
      </c>
    </row>
  </sheetData>
  <phoneticPr fontId="15" type="noConversion"/>
  <pageMargins left="0.70866141732283472" right="0.70866141732283472" top="0.74803149606299213" bottom="0.74803149606299213" header="0.31496062992125984" footer="0.31496062992125984"/>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Q97"/>
  <sheetViews>
    <sheetView zoomScaleNormal="100" workbookViewId="0">
      <pane xSplit="1" ySplit="2" topLeftCell="B3" activePane="bottomRight" state="frozen"/>
      <selection activeCell="L43" sqref="L43:L68"/>
      <selection pane="topRight" activeCell="L43" sqref="L43:L68"/>
      <selection pane="bottomLeft" activeCell="L43" sqref="L43:L68"/>
      <selection pane="bottomRight" activeCell="D97" sqref="D97"/>
    </sheetView>
  </sheetViews>
  <sheetFormatPr defaultRowHeight="15" x14ac:dyDescent="0.25"/>
  <cols>
    <col min="1" max="1" width="47.85546875" customWidth="1"/>
    <col min="2" max="4" width="9.7109375" customWidth="1"/>
    <col min="5" max="5" width="2.85546875" customWidth="1"/>
    <col min="6" max="7" width="10.7109375" customWidth="1"/>
    <col min="8" max="8" width="10.7109375" style="172" customWidth="1"/>
    <col min="9" max="15" width="10.7109375" customWidth="1"/>
    <col min="16" max="16" width="10.7109375" style="141" customWidth="1"/>
    <col min="17" max="17" width="2.140625" customWidth="1"/>
  </cols>
  <sheetData>
    <row r="1" spans="1:17" x14ac:dyDescent="0.25">
      <c r="A1" s="24" t="s">
        <v>30</v>
      </c>
      <c r="B1" s="1"/>
      <c r="C1" s="1"/>
      <c r="D1" s="1"/>
      <c r="E1" s="1"/>
    </row>
    <row r="2" spans="1:17" s="1" customFormat="1" ht="30" x14ac:dyDescent="0.25">
      <c r="B2" s="83" t="s">
        <v>26</v>
      </c>
      <c r="C2" s="83" t="s">
        <v>27</v>
      </c>
      <c r="D2" s="83" t="s">
        <v>28</v>
      </c>
      <c r="E2" s="20"/>
      <c r="F2" s="83" t="s">
        <v>47</v>
      </c>
      <c r="G2" s="83" t="s">
        <v>48</v>
      </c>
      <c r="H2" s="83" t="s">
        <v>49</v>
      </c>
      <c r="I2" s="83" t="s">
        <v>50</v>
      </c>
      <c r="J2" s="83" t="s">
        <v>51</v>
      </c>
      <c r="K2" s="83" t="s">
        <v>52</v>
      </c>
      <c r="L2" s="83" t="s">
        <v>53</v>
      </c>
      <c r="M2" s="83" t="s">
        <v>54</v>
      </c>
      <c r="N2" s="83" t="s">
        <v>56</v>
      </c>
      <c r="O2" s="83" t="s">
        <v>57</v>
      </c>
      <c r="P2" s="156" t="s">
        <v>58</v>
      </c>
      <c r="Q2" s="146"/>
    </row>
    <row r="3" spans="1:17" x14ac:dyDescent="0.25">
      <c r="A3" s="1"/>
      <c r="B3" s="84"/>
      <c r="C3" s="84"/>
      <c r="D3" s="84"/>
      <c r="E3" s="1"/>
      <c r="F3" s="86"/>
      <c r="G3" s="86"/>
      <c r="H3" s="86"/>
      <c r="I3" s="86"/>
      <c r="J3" s="86"/>
      <c r="K3" s="86"/>
      <c r="L3" s="86"/>
      <c r="M3" s="86"/>
      <c r="N3" s="86"/>
      <c r="O3" s="86"/>
      <c r="P3" s="157"/>
      <c r="Q3" s="147"/>
    </row>
    <row r="4" spans="1:17" x14ac:dyDescent="0.25">
      <c r="A4" s="23">
        <f>Belgium!A4</f>
        <v>2022</v>
      </c>
      <c r="B4" s="85"/>
      <c r="C4" s="85"/>
      <c r="D4" s="85"/>
      <c r="E4" s="12"/>
      <c r="F4" s="87"/>
      <c r="G4" s="170"/>
      <c r="H4" s="87"/>
      <c r="I4" s="87"/>
      <c r="J4" s="168"/>
      <c r="K4" s="87"/>
      <c r="L4" s="87"/>
      <c r="M4" s="197"/>
      <c r="N4" s="87"/>
      <c r="O4" s="168"/>
      <c r="P4" s="158"/>
      <c r="Q4" s="147"/>
    </row>
    <row r="5" spans="1:17" x14ac:dyDescent="0.25">
      <c r="A5" s="4"/>
      <c r="B5" s="14"/>
      <c r="C5" s="14"/>
      <c r="D5" s="14"/>
      <c r="E5" s="7"/>
      <c r="F5" s="86"/>
      <c r="G5" s="171"/>
      <c r="H5" s="86"/>
      <c r="I5" s="86"/>
      <c r="J5" s="268"/>
      <c r="K5" s="86"/>
      <c r="L5" s="86"/>
      <c r="M5" s="198"/>
      <c r="N5" s="86"/>
      <c r="O5" s="122"/>
      <c r="P5" s="157"/>
      <c r="Q5" s="147"/>
    </row>
    <row r="6" spans="1:17" x14ac:dyDescent="0.25">
      <c r="A6" s="9" t="s">
        <v>3</v>
      </c>
      <c r="B6" s="91"/>
      <c r="C6" s="84"/>
      <c r="D6" s="84"/>
      <c r="E6" s="18"/>
      <c r="F6" s="86"/>
      <c r="H6" s="86"/>
      <c r="I6" s="86"/>
      <c r="J6" s="268"/>
      <c r="K6" s="86"/>
      <c r="L6" s="86"/>
      <c r="M6" s="198"/>
      <c r="N6" s="269"/>
      <c r="O6" s="122"/>
      <c r="P6" s="157"/>
      <c r="Q6" s="147"/>
    </row>
    <row r="7" spans="1:17" x14ac:dyDescent="0.25">
      <c r="A7" s="4" t="s">
        <v>4</v>
      </c>
      <c r="B7" s="199">
        <f>AVERAGE(F7:P7)</f>
        <v>3.2007123146651639</v>
      </c>
      <c r="C7" s="199">
        <f>MIN(F7:P7)</f>
        <v>2.2901574070110842</v>
      </c>
      <c r="D7" s="199">
        <f>MAX(F7:P7)</f>
        <v>4.2</v>
      </c>
      <c r="E7" s="123"/>
      <c r="F7" s="282">
        <v>3.5</v>
      </c>
      <c r="G7" s="248">
        <v>2.2901574070110842</v>
      </c>
      <c r="H7" s="282">
        <v>3.8</v>
      </c>
      <c r="I7" s="282">
        <v>2.6</v>
      </c>
      <c r="J7" s="271">
        <v>3</v>
      </c>
      <c r="K7" s="199">
        <v>3.0140457495744011</v>
      </c>
      <c r="L7" s="260">
        <v>3</v>
      </c>
      <c r="M7" s="233">
        <v>3.5</v>
      </c>
      <c r="N7" s="269">
        <v>2.6</v>
      </c>
      <c r="O7" s="237">
        <v>4.2</v>
      </c>
      <c r="P7" s="142">
        <v>3.70363230473132</v>
      </c>
      <c r="Q7" s="148"/>
    </row>
    <row r="8" spans="1:17" x14ac:dyDescent="0.25">
      <c r="A8" s="4" t="s">
        <v>5</v>
      </c>
      <c r="B8" s="199">
        <f t="shared" ref="B8:B32" si="0">AVERAGE(F8:P8)</f>
        <v>4.4497298368443507</v>
      </c>
      <c r="C8" s="199">
        <f t="shared" ref="C8:C32" si="1">MIN(F8:P8)</f>
        <v>2.6283279376711377</v>
      </c>
      <c r="D8" s="199">
        <f t="shared" ref="D8:D32" si="2">MAX(F8:P8)</f>
        <v>6.5</v>
      </c>
      <c r="E8" s="123"/>
      <c r="F8" s="282"/>
      <c r="G8" s="248">
        <v>2.6283279376711377</v>
      </c>
      <c r="H8" s="282">
        <v>5.2</v>
      </c>
      <c r="I8" s="282">
        <v>3.4</v>
      </c>
      <c r="J8" s="271">
        <v>4.0999999999999996</v>
      </c>
      <c r="K8" s="199">
        <v>5.9504242943667851</v>
      </c>
      <c r="L8" s="260">
        <v>2.8</v>
      </c>
      <c r="M8" s="233">
        <v>5.0999999999999996</v>
      </c>
      <c r="N8" s="269">
        <v>4.2</v>
      </c>
      <c r="O8" s="237">
        <v>6.5</v>
      </c>
      <c r="P8" s="142">
        <v>4.6185461364055804</v>
      </c>
      <c r="Q8" s="148"/>
    </row>
    <row r="9" spans="1:17" x14ac:dyDescent="0.25">
      <c r="A9" s="4" t="s">
        <v>6</v>
      </c>
      <c r="B9" s="199">
        <f t="shared" si="0"/>
        <v>1.7740120833818172</v>
      </c>
      <c r="C9" s="199">
        <f t="shared" si="1"/>
        <v>5.6074202030176303E-2</v>
      </c>
      <c r="D9" s="199">
        <f t="shared" si="2"/>
        <v>2.8</v>
      </c>
      <c r="E9" s="123"/>
      <c r="F9" s="282"/>
      <c r="G9" s="248">
        <v>2.6821031384335337</v>
      </c>
      <c r="H9" s="199">
        <v>2.4216170961399999</v>
      </c>
      <c r="I9" s="125">
        <v>1.8</v>
      </c>
      <c r="J9" s="273">
        <v>2.1</v>
      </c>
      <c r="K9" s="199">
        <v>1.1803263972144595</v>
      </c>
      <c r="L9" s="125">
        <v>2</v>
      </c>
      <c r="M9" s="234">
        <v>2.8</v>
      </c>
      <c r="N9" s="125">
        <v>2.1</v>
      </c>
      <c r="O9" s="239">
        <v>0.6</v>
      </c>
      <c r="P9" s="142">
        <v>5.6074202030176303E-2</v>
      </c>
      <c r="Q9" s="148"/>
    </row>
    <row r="10" spans="1:17" x14ac:dyDescent="0.25">
      <c r="A10" s="4" t="s">
        <v>7</v>
      </c>
      <c r="B10" s="199">
        <f t="shared" si="0"/>
        <v>3.6721912523820484</v>
      </c>
      <c r="C10" s="199">
        <f t="shared" si="1"/>
        <v>2.6</v>
      </c>
      <c r="D10" s="199">
        <f t="shared" si="2"/>
        <v>6.2</v>
      </c>
      <c r="E10" s="123"/>
      <c r="F10" s="282"/>
      <c r="G10" s="248">
        <v>2.7330201132423904</v>
      </c>
      <c r="H10" s="199">
        <v>3.6754827789300002</v>
      </c>
      <c r="I10" s="125">
        <v>3.9</v>
      </c>
      <c r="J10" s="273">
        <v>2.6</v>
      </c>
      <c r="K10" s="199">
        <v>5.3853080164867784</v>
      </c>
      <c r="L10" s="125">
        <v>2.6</v>
      </c>
      <c r="M10" s="234">
        <v>6.2</v>
      </c>
      <c r="N10" s="125">
        <v>3.5</v>
      </c>
      <c r="O10" s="239">
        <v>3.1</v>
      </c>
      <c r="P10" s="142">
        <v>3.02810161516132</v>
      </c>
      <c r="Q10" s="148"/>
    </row>
    <row r="11" spans="1:17" x14ac:dyDescent="0.25">
      <c r="A11" s="4" t="s">
        <v>8</v>
      </c>
      <c r="B11" s="199">
        <f t="shared" si="0"/>
        <v>5.4329964225703096</v>
      </c>
      <c r="C11" s="199">
        <f t="shared" si="1"/>
        <v>5.4329964225703096</v>
      </c>
      <c r="D11" s="199">
        <f t="shared" si="2"/>
        <v>5.4329964225703096</v>
      </c>
      <c r="E11" s="123"/>
      <c r="F11" s="282"/>
      <c r="G11" s="246"/>
      <c r="H11" s="282"/>
      <c r="I11" s="282"/>
      <c r="J11" s="271"/>
      <c r="K11" s="222"/>
      <c r="L11" s="260"/>
      <c r="M11" s="233"/>
      <c r="N11" s="269"/>
      <c r="O11" s="237"/>
      <c r="P11" s="142">
        <v>5.4329964225703096</v>
      </c>
      <c r="Q11" s="148"/>
    </row>
    <row r="12" spans="1:17" x14ac:dyDescent="0.25">
      <c r="A12" s="4" t="s">
        <v>9</v>
      </c>
      <c r="B12" s="199">
        <f t="shared" si="0"/>
        <v>3.1949532671846548</v>
      </c>
      <c r="C12" s="199">
        <f t="shared" si="1"/>
        <v>3.0899065343693102</v>
      </c>
      <c r="D12" s="199">
        <f t="shared" si="2"/>
        <v>3.3</v>
      </c>
      <c r="E12" s="123"/>
      <c r="F12" s="282"/>
      <c r="G12" s="246"/>
      <c r="H12" s="282"/>
      <c r="I12" s="282"/>
      <c r="J12" s="271"/>
      <c r="K12" s="222"/>
      <c r="L12" s="260"/>
      <c r="M12" s="233"/>
      <c r="N12" s="269"/>
      <c r="O12" s="239">
        <v>3.3</v>
      </c>
      <c r="P12" s="142">
        <v>3.0899065343693102</v>
      </c>
      <c r="Q12" s="148"/>
    </row>
    <row r="13" spans="1:17" x14ac:dyDescent="0.25">
      <c r="A13" s="4" t="s">
        <v>10</v>
      </c>
      <c r="B13" s="199">
        <f t="shared" si="0"/>
        <v>1.9120325272901431</v>
      </c>
      <c r="C13" s="199">
        <f t="shared" si="1"/>
        <v>1.4</v>
      </c>
      <c r="D13" s="199">
        <f t="shared" si="2"/>
        <v>2.8</v>
      </c>
      <c r="E13" s="123"/>
      <c r="F13" s="282"/>
      <c r="G13" s="246"/>
      <c r="H13" s="282"/>
      <c r="I13" s="282"/>
      <c r="J13" s="273">
        <v>1.4</v>
      </c>
      <c r="K13" s="222"/>
      <c r="L13" s="260"/>
      <c r="M13" s="233"/>
      <c r="N13" s="269"/>
      <c r="O13" s="239">
        <v>2.8</v>
      </c>
      <c r="P13" s="142">
        <v>1.5360975818704301</v>
      </c>
      <c r="Q13" s="148"/>
    </row>
    <row r="14" spans="1:17" x14ac:dyDescent="0.25">
      <c r="A14" s="4" t="s">
        <v>11</v>
      </c>
      <c r="B14" s="199">
        <f t="shared" si="0"/>
        <v>-0.29846926060592505</v>
      </c>
      <c r="C14" s="199">
        <f t="shared" si="1"/>
        <v>-2.1361698113707561</v>
      </c>
      <c r="D14" s="199">
        <f t="shared" si="2"/>
        <v>0.3</v>
      </c>
      <c r="E14" s="123"/>
      <c r="F14" s="282"/>
      <c r="G14" s="248">
        <v>2.9571910758511954E-2</v>
      </c>
      <c r="H14" s="199">
        <v>-0.26304254877099997</v>
      </c>
      <c r="I14" s="282"/>
      <c r="J14" s="273">
        <v>-0.1</v>
      </c>
      <c r="K14" s="199">
        <v>-2.1361698113707561</v>
      </c>
      <c r="L14" s="260">
        <v>-0.3</v>
      </c>
      <c r="M14" s="233">
        <v>0.1</v>
      </c>
      <c r="N14" s="269"/>
      <c r="O14" s="239">
        <v>0.3</v>
      </c>
      <c r="P14" s="142">
        <v>-1.8113635464156501E-2</v>
      </c>
      <c r="Q14" s="148"/>
    </row>
    <row r="15" spans="1:17" x14ac:dyDescent="0.25">
      <c r="A15" s="4" t="s">
        <v>12</v>
      </c>
      <c r="B15" s="199">
        <f t="shared" si="0"/>
        <v>5.9346581086685539</v>
      </c>
      <c r="C15" s="199">
        <f t="shared" si="1"/>
        <v>4.7</v>
      </c>
      <c r="D15" s="199">
        <f t="shared" si="2"/>
        <v>7.8255099028397002</v>
      </c>
      <c r="E15" s="123"/>
      <c r="F15" s="282"/>
      <c r="G15" s="248">
        <v>5.2987335800135149</v>
      </c>
      <c r="H15" s="199">
        <v>5.0387114195300002</v>
      </c>
      <c r="I15" s="282">
        <v>6</v>
      </c>
      <c r="J15" s="273">
        <v>5.3</v>
      </c>
      <c r="K15" s="199">
        <v>6.9836261843023273</v>
      </c>
      <c r="L15" s="260">
        <v>6</v>
      </c>
      <c r="M15" s="233">
        <v>6.9</v>
      </c>
      <c r="N15" s="269">
        <v>5.3</v>
      </c>
      <c r="O15" s="239">
        <v>4.7</v>
      </c>
      <c r="P15" s="142">
        <v>7.8255099028397002</v>
      </c>
      <c r="Q15" s="148"/>
    </row>
    <row r="16" spans="1:17" x14ac:dyDescent="0.25">
      <c r="A16" s="4" t="s">
        <v>13</v>
      </c>
      <c r="B16" s="199">
        <f t="shared" si="0"/>
        <v>6.3704158768384156</v>
      </c>
      <c r="C16" s="199">
        <f t="shared" si="1"/>
        <v>4.5999999999999996</v>
      </c>
      <c r="D16" s="199">
        <f t="shared" si="2"/>
        <v>9.1999999999999993</v>
      </c>
      <c r="E16" s="123"/>
      <c r="F16" s="282"/>
      <c r="G16" s="248">
        <v>6.3244628536614167</v>
      </c>
      <c r="H16" s="199">
        <v>5.3</v>
      </c>
      <c r="I16" s="282">
        <v>7.2</v>
      </c>
      <c r="J16" s="273">
        <v>5.4</v>
      </c>
      <c r="K16" s="199">
        <v>6.2887437617582975</v>
      </c>
      <c r="L16" s="260">
        <v>4.5999999999999996</v>
      </c>
      <c r="M16" s="233">
        <v>9.1999999999999993</v>
      </c>
      <c r="N16" s="269">
        <v>6.8</v>
      </c>
      <c r="O16" s="239">
        <v>5.6</v>
      </c>
      <c r="P16" s="142">
        <v>6.9909521529644403</v>
      </c>
      <c r="Q16" s="148"/>
    </row>
    <row r="17" spans="1:17" x14ac:dyDescent="0.25">
      <c r="A17" s="4" t="s">
        <v>14</v>
      </c>
      <c r="B17" s="199">
        <f t="shared" si="0"/>
        <v>8.4404601516978206E-2</v>
      </c>
      <c r="C17" s="199">
        <f t="shared" si="1"/>
        <v>-0.8</v>
      </c>
      <c r="D17" s="199">
        <f t="shared" si="2"/>
        <v>0.9</v>
      </c>
      <c r="E17" s="123"/>
      <c r="F17" s="282"/>
      <c r="G17" s="248">
        <v>-0.23898307039476016</v>
      </c>
      <c r="H17" s="199">
        <v>0.1</v>
      </c>
      <c r="I17" s="282"/>
      <c r="J17" s="273">
        <v>0.2</v>
      </c>
      <c r="K17" s="89">
        <v>0.6</v>
      </c>
      <c r="L17" s="260">
        <v>0.9</v>
      </c>
      <c r="M17" s="234">
        <v>-0.8</v>
      </c>
      <c r="N17" s="269">
        <v>-0.5</v>
      </c>
      <c r="O17" s="239">
        <v>-0.2</v>
      </c>
      <c r="P17" s="142">
        <v>0.69862448404756405</v>
      </c>
      <c r="Q17" s="148"/>
    </row>
    <row r="18" spans="1:17" x14ac:dyDescent="0.25">
      <c r="A18" s="4"/>
      <c r="B18" s="199"/>
      <c r="C18" s="199"/>
      <c r="D18" s="199"/>
      <c r="E18" s="123"/>
      <c r="F18" s="282"/>
      <c r="G18" s="246"/>
      <c r="H18" s="282"/>
      <c r="I18" s="282"/>
      <c r="J18" s="271"/>
      <c r="K18" s="222"/>
      <c r="L18" s="260"/>
      <c r="M18" s="233"/>
      <c r="N18" s="269"/>
      <c r="O18" s="237"/>
      <c r="P18" s="142"/>
      <c r="Q18" s="148"/>
    </row>
    <row r="19" spans="1:17" x14ac:dyDescent="0.25">
      <c r="A19" s="9" t="s">
        <v>15</v>
      </c>
      <c r="B19" s="199"/>
      <c r="C19" s="199"/>
      <c r="D19" s="199"/>
      <c r="E19" s="102"/>
      <c r="F19" s="282"/>
      <c r="G19" s="246"/>
      <c r="H19" s="282"/>
      <c r="I19" s="282"/>
      <c r="J19" s="271"/>
      <c r="K19" s="222"/>
      <c r="L19" s="260"/>
      <c r="M19" s="233"/>
      <c r="N19" s="269"/>
      <c r="O19" s="237"/>
      <c r="P19" s="142"/>
      <c r="Q19" s="148"/>
    </row>
    <row r="20" spans="1:17" x14ac:dyDescent="0.25">
      <c r="A20" s="4" t="s">
        <v>16</v>
      </c>
      <c r="B20" s="199">
        <f t="shared" si="0"/>
        <v>1.6878022670692421</v>
      </c>
      <c r="C20" s="199">
        <f t="shared" si="1"/>
        <v>1.1000000000000001</v>
      </c>
      <c r="D20" s="199">
        <f t="shared" si="2"/>
        <v>2.2290568094175844</v>
      </c>
      <c r="E20" s="123"/>
      <c r="F20" s="282"/>
      <c r="G20" s="248">
        <v>2.2290568094175844</v>
      </c>
      <c r="H20" s="282"/>
      <c r="I20" s="282"/>
      <c r="J20" s="271"/>
      <c r="K20" s="89">
        <v>1.8</v>
      </c>
      <c r="L20" s="125">
        <v>1.6</v>
      </c>
      <c r="M20" s="234">
        <v>2</v>
      </c>
      <c r="N20" s="269"/>
      <c r="O20" s="239">
        <v>1.1000000000000001</v>
      </c>
      <c r="P20" s="142">
        <v>1.39775679299787</v>
      </c>
      <c r="Q20" s="148"/>
    </row>
    <row r="21" spans="1:17" x14ac:dyDescent="0.25">
      <c r="A21" s="4" t="s">
        <v>17</v>
      </c>
      <c r="B21" s="199">
        <f t="shared" si="0"/>
        <v>7.0672695227977034</v>
      </c>
      <c r="C21" s="199">
        <f t="shared" si="1"/>
        <v>6.7</v>
      </c>
      <c r="D21" s="199">
        <f t="shared" si="2"/>
        <v>7.5</v>
      </c>
      <c r="E21" s="123"/>
      <c r="F21" s="282"/>
      <c r="G21" s="248">
        <v>6.9401541844707673</v>
      </c>
      <c r="H21" s="282">
        <v>7.3</v>
      </c>
      <c r="I21" s="282">
        <v>7.2</v>
      </c>
      <c r="J21" s="271"/>
      <c r="K21" s="89">
        <v>6.9</v>
      </c>
      <c r="L21" s="260">
        <v>6.7</v>
      </c>
      <c r="M21" s="234">
        <v>6.8</v>
      </c>
      <c r="N21" s="269">
        <v>7</v>
      </c>
      <c r="O21" s="239">
        <v>7.5</v>
      </c>
      <c r="P21" s="142">
        <v>7.2652715207085601</v>
      </c>
      <c r="Q21" s="148"/>
    </row>
    <row r="22" spans="1:17" x14ac:dyDescent="0.25">
      <c r="A22" s="4"/>
      <c r="B22" s="199"/>
      <c r="C22" s="199"/>
      <c r="D22" s="199"/>
      <c r="E22" s="123"/>
      <c r="F22" s="282"/>
      <c r="G22" s="246"/>
      <c r="H22" s="282"/>
      <c r="I22" s="282"/>
      <c r="J22" s="271"/>
      <c r="K22" s="222"/>
      <c r="L22" s="260"/>
      <c r="M22" s="233"/>
      <c r="N22" s="269"/>
      <c r="O22" s="237"/>
      <c r="P22" s="142"/>
      <c r="Q22" s="148"/>
    </row>
    <row r="23" spans="1:17" x14ac:dyDescent="0.25">
      <c r="A23" s="9" t="s">
        <v>18</v>
      </c>
      <c r="B23" s="199"/>
      <c r="C23" s="199"/>
      <c r="D23" s="199"/>
      <c r="E23" s="102"/>
      <c r="F23" s="282"/>
      <c r="G23" s="246"/>
      <c r="H23" s="282"/>
      <c r="I23" s="282"/>
      <c r="J23" s="271"/>
      <c r="K23" s="222"/>
      <c r="L23" s="260"/>
      <c r="M23" s="233"/>
      <c r="N23" s="269"/>
      <c r="O23" s="237"/>
      <c r="P23" s="142"/>
      <c r="Q23" s="148"/>
    </row>
    <row r="24" spans="1:17" x14ac:dyDescent="0.25">
      <c r="A24" s="4" t="s">
        <v>19</v>
      </c>
      <c r="B24" s="199">
        <f t="shared" si="0"/>
        <v>5.4036075609208387</v>
      </c>
      <c r="C24" s="199">
        <f t="shared" si="1"/>
        <v>1.5</v>
      </c>
      <c r="D24" s="199">
        <f t="shared" si="2"/>
        <v>6.7</v>
      </c>
      <c r="E24" s="123"/>
      <c r="F24" s="282">
        <v>1.5</v>
      </c>
      <c r="G24" s="249">
        <v>6.5145189887190647</v>
      </c>
      <c r="H24" s="199">
        <v>6.1050888138400001</v>
      </c>
      <c r="I24" s="282">
        <v>6.5</v>
      </c>
      <c r="J24" s="271">
        <v>3.8</v>
      </c>
      <c r="K24" s="222">
        <v>5.3</v>
      </c>
      <c r="L24" s="260">
        <v>5.5</v>
      </c>
      <c r="M24" s="233">
        <v>6</v>
      </c>
      <c r="N24" s="269">
        <v>6.4</v>
      </c>
      <c r="O24" s="237">
        <v>6.7</v>
      </c>
      <c r="P24" s="142">
        <v>5.1200753675701502</v>
      </c>
      <c r="Q24" s="148"/>
    </row>
    <row r="25" spans="1:17" x14ac:dyDescent="0.25">
      <c r="A25" s="4" t="s">
        <v>20</v>
      </c>
      <c r="B25" s="199">
        <f t="shared" si="0"/>
        <v>3.5763868382189949</v>
      </c>
      <c r="C25" s="199">
        <f t="shared" si="1"/>
        <v>3.0527736764379898</v>
      </c>
      <c r="D25" s="199">
        <f t="shared" si="2"/>
        <v>4.0999999999999996</v>
      </c>
      <c r="E25" s="123"/>
      <c r="F25" s="282"/>
      <c r="G25" s="246"/>
      <c r="H25" s="199"/>
      <c r="I25" s="282"/>
      <c r="J25" s="271"/>
      <c r="K25" s="125">
        <v>4.0999999999999996</v>
      </c>
      <c r="L25" s="86"/>
      <c r="M25" s="233"/>
      <c r="N25" s="174"/>
      <c r="O25" s="237"/>
      <c r="P25" s="142">
        <v>3.0527736764379898</v>
      </c>
      <c r="Q25" s="148"/>
    </row>
    <row r="26" spans="1:17" x14ac:dyDescent="0.25">
      <c r="A26" s="4"/>
      <c r="B26" s="199"/>
      <c r="C26" s="199"/>
      <c r="D26" s="199"/>
      <c r="E26" s="123"/>
      <c r="F26" s="282"/>
      <c r="G26" s="246"/>
      <c r="H26" s="282"/>
      <c r="I26" s="282"/>
      <c r="J26" s="271"/>
      <c r="K26" s="222"/>
      <c r="L26" s="260"/>
      <c r="M26" s="233"/>
      <c r="N26" s="174"/>
      <c r="O26" s="237"/>
      <c r="P26" s="142"/>
      <c r="Q26" s="148"/>
    </row>
    <row r="27" spans="1:17" x14ac:dyDescent="0.25">
      <c r="A27" s="9" t="s">
        <v>21</v>
      </c>
      <c r="B27" s="199">
        <f t="shared" si="0"/>
        <v>1.8493383577823579</v>
      </c>
      <c r="C27" s="199">
        <f t="shared" si="1"/>
        <v>0.6</v>
      </c>
      <c r="D27" s="199">
        <f t="shared" si="2"/>
        <v>2.6</v>
      </c>
      <c r="E27" s="102"/>
      <c r="F27" s="282"/>
      <c r="G27" s="248">
        <v>2.5837061150627458</v>
      </c>
      <c r="H27" s="199">
        <v>2.2151548334300002</v>
      </c>
      <c r="I27" s="282">
        <v>0.6</v>
      </c>
      <c r="J27" s="271"/>
      <c r="K27" s="222">
        <v>2.6</v>
      </c>
      <c r="L27" s="86"/>
      <c r="M27" s="233"/>
      <c r="N27" s="174"/>
      <c r="O27" s="237">
        <v>1.4</v>
      </c>
      <c r="P27" s="142">
        <v>1.6971691982014001</v>
      </c>
      <c r="Q27" s="148"/>
    </row>
    <row r="28" spans="1:17" x14ac:dyDescent="0.25">
      <c r="A28" s="4"/>
      <c r="B28" s="199"/>
      <c r="C28" s="199"/>
      <c r="D28" s="199"/>
      <c r="E28" s="123"/>
      <c r="F28" s="282"/>
      <c r="G28" s="246"/>
      <c r="H28" s="282"/>
      <c r="I28" s="282"/>
      <c r="J28" s="271"/>
      <c r="K28" s="222"/>
      <c r="L28" s="86"/>
      <c r="M28" s="233"/>
      <c r="N28" s="174"/>
      <c r="O28" s="237"/>
      <c r="P28" s="142"/>
      <c r="Q28" s="148"/>
    </row>
    <row r="29" spans="1:17" x14ac:dyDescent="0.25">
      <c r="A29" s="9" t="s">
        <v>22</v>
      </c>
      <c r="B29" s="199"/>
      <c r="C29" s="199"/>
      <c r="D29" s="199"/>
      <c r="E29" s="102"/>
      <c r="F29" s="282"/>
      <c r="G29" s="246"/>
      <c r="H29" s="282"/>
      <c r="I29" s="282"/>
      <c r="J29" s="271"/>
      <c r="K29" s="222"/>
      <c r="L29" s="260"/>
      <c r="M29" s="233"/>
      <c r="N29" s="174"/>
      <c r="O29" s="237"/>
      <c r="P29" s="142"/>
      <c r="Q29" s="148"/>
    </row>
    <row r="30" spans="1:17" x14ac:dyDescent="0.25">
      <c r="A30" s="10" t="s">
        <v>23</v>
      </c>
      <c r="B30" s="199">
        <f t="shared" si="0"/>
        <v>-4.1204616521424642</v>
      </c>
      <c r="C30" s="199">
        <f t="shared" si="1"/>
        <v>-5.2902124788928315</v>
      </c>
      <c r="D30" s="199">
        <f t="shared" si="2"/>
        <v>-3.0939423903893535</v>
      </c>
      <c r="E30" s="103"/>
      <c r="F30" s="282"/>
      <c r="G30" s="248">
        <v>-5.2902124788928315</v>
      </c>
      <c r="H30" s="199">
        <v>-4.0999999999999996</v>
      </c>
      <c r="I30" s="282">
        <v>-4.4000000000000004</v>
      </c>
      <c r="J30" s="271">
        <v>-5.2</v>
      </c>
      <c r="K30" s="222">
        <v>-4.3</v>
      </c>
      <c r="L30" s="199">
        <v>-3.2</v>
      </c>
      <c r="M30" s="233">
        <v>-3.5</v>
      </c>
      <c r="N30" s="175"/>
      <c r="O30" s="237">
        <v>-4</v>
      </c>
      <c r="P30" s="142">
        <v>-3.0939423903893535</v>
      </c>
      <c r="Q30" s="148"/>
    </row>
    <row r="31" spans="1:17" x14ac:dyDescent="0.25">
      <c r="A31" s="10" t="s">
        <v>24</v>
      </c>
      <c r="B31" s="199">
        <f t="shared" si="0"/>
        <v>-2.8881846434808534</v>
      </c>
      <c r="C31" s="199">
        <f t="shared" si="1"/>
        <v>-3.7126934120581416</v>
      </c>
      <c r="D31" s="199">
        <f t="shared" si="2"/>
        <v>-1.8518605183844177</v>
      </c>
      <c r="E31" s="103"/>
      <c r="F31" s="282"/>
      <c r="G31" s="248">
        <v>-3.7126934120581416</v>
      </c>
      <c r="H31" s="199"/>
      <c r="I31" s="282"/>
      <c r="J31" s="271"/>
      <c r="K31" s="222">
        <v>-3.1</v>
      </c>
      <c r="L31" s="86"/>
      <c r="M31" s="191"/>
      <c r="N31" s="174"/>
      <c r="O31" s="237"/>
      <c r="P31" s="142">
        <v>-1.8518605183844177</v>
      </c>
      <c r="Q31" s="148"/>
    </row>
    <row r="32" spans="1:17" x14ac:dyDescent="0.25">
      <c r="A32" s="11" t="s">
        <v>25</v>
      </c>
      <c r="B32" s="90">
        <f t="shared" si="0"/>
        <v>96.533600756974394</v>
      </c>
      <c r="C32" s="90">
        <f t="shared" si="1"/>
        <v>92</v>
      </c>
      <c r="D32" s="90">
        <f t="shared" si="2"/>
        <v>101.1</v>
      </c>
      <c r="E32" s="103"/>
      <c r="F32" s="283"/>
      <c r="G32" s="247">
        <v>99.339696217331252</v>
      </c>
      <c r="H32" s="90">
        <v>97.1</v>
      </c>
      <c r="I32" s="283">
        <v>97</v>
      </c>
      <c r="J32" s="272">
        <v>101.1</v>
      </c>
      <c r="K32" s="223">
        <v>95.3</v>
      </c>
      <c r="L32" s="261">
        <v>92</v>
      </c>
      <c r="M32" s="192"/>
      <c r="N32" s="176"/>
      <c r="O32" s="238">
        <v>98.4</v>
      </c>
      <c r="P32" s="155">
        <v>92.029109838463924</v>
      </c>
      <c r="Q32" s="148"/>
    </row>
    <row r="33" spans="1:17" x14ac:dyDescent="0.25">
      <c r="B33" s="100"/>
      <c r="C33" s="100"/>
      <c r="D33" s="100"/>
      <c r="E33" s="100"/>
      <c r="F33" s="100"/>
      <c r="G33" s="100"/>
      <c r="H33" s="100"/>
      <c r="I33" s="100"/>
      <c r="J33" s="100"/>
      <c r="K33" s="100"/>
      <c r="L33" s="100"/>
      <c r="M33" s="100"/>
      <c r="N33" s="100"/>
      <c r="O33" s="100"/>
      <c r="P33" s="270"/>
      <c r="Q33" s="148"/>
    </row>
    <row r="34" spans="1:17" x14ac:dyDescent="0.25">
      <c r="B34" s="100"/>
      <c r="C34" s="100"/>
      <c r="D34" s="100"/>
      <c r="E34" s="100"/>
      <c r="F34" s="100"/>
      <c r="G34" s="100"/>
      <c r="H34" s="100"/>
      <c r="I34" s="100"/>
      <c r="J34" s="100"/>
      <c r="K34" s="100"/>
      <c r="L34" s="100"/>
      <c r="M34" s="100"/>
      <c r="N34" s="100"/>
      <c r="O34" s="100"/>
      <c r="P34" s="270"/>
      <c r="Q34" s="148"/>
    </row>
    <row r="35" spans="1:17" x14ac:dyDescent="0.25">
      <c r="A35" s="23">
        <f>Belgium!A35</f>
        <v>2023</v>
      </c>
      <c r="B35" s="107"/>
      <c r="C35" s="107"/>
      <c r="D35" s="107"/>
      <c r="E35" s="108"/>
      <c r="F35" s="169"/>
      <c r="G35" s="169"/>
      <c r="H35" s="104"/>
      <c r="I35" s="105"/>
      <c r="J35" s="104"/>
      <c r="K35" s="104"/>
      <c r="L35" s="105"/>
      <c r="M35" s="104"/>
      <c r="N35" s="104"/>
      <c r="O35" s="132"/>
      <c r="P35" s="190"/>
      <c r="Q35" s="148"/>
    </row>
    <row r="36" spans="1:17" x14ac:dyDescent="0.25">
      <c r="A36" s="4"/>
      <c r="B36" s="88"/>
      <c r="C36" s="88"/>
      <c r="D36" s="88"/>
      <c r="E36" s="123"/>
      <c r="F36" s="159"/>
      <c r="G36" s="159"/>
      <c r="H36" s="114"/>
      <c r="I36" s="106"/>
      <c r="J36" s="114"/>
      <c r="K36" s="114"/>
      <c r="L36" s="106"/>
      <c r="M36" s="114"/>
      <c r="N36" s="114"/>
      <c r="O36" s="131"/>
      <c r="P36" s="142"/>
      <c r="Q36" s="148"/>
    </row>
    <row r="37" spans="1:17" x14ac:dyDescent="0.25">
      <c r="A37" s="9" t="s">
        <v>3</v>
      </c>
      <c r="B37" s="101"/>
      <c r="C37" s="101"/>
      <c r="D37" s="101"/>
      <c r="E37" s="102"/>
      <c r="F37" s="159"/>
      <c r="G37" s="159"/>
      <c r="H37" s="114"/>
      <c r="I37" s="106"/>
      <c r="J37" s="114"/>
      <c r="K37" s="114"/>
      <c r="L37" s="106"/>
      <c r="M37" s="114"/>
      <c r="N37" s="199"/>
      <c r="O37" s="131"/>
      <c r="P37" s="142"/>
      <c r="Q37" s="149"/>
    </row>
    <row r="38" spans="1:17" x14ac:dyDescent="0.25">
      <c r="A38" s="4" t="s">
        <v>4</v>
      </c>
      <c r="B38" s="199">
        <f>AVERAGE(F38:P38)</f>
        <v>2.4286612577946523</v>
      </c>
      <c r="C38" s="199">
        <f>MIN(F38:P38)</f>
        <v>1.4</v>
      </c>
      <c r="D38" s="199">
        <f>MAX(F38:P38)</f>
        <v>3.2</v>
      </c>
      <c r="E38" s="123"/>
      <c r="F38" s="4">
        <v>2.5</v>
      </c>
      <c r="G38" s="199">
        <v>2.6427830013614706</v>
      </c>
      <c r="H38" s="231">
        <v>2.8</v>
      </c>
      <c r="I38" s="280">
        <v>1.8</v>
      </c>
      <c r="J38" s="274">
        <v>2.2999999999999998</v>
      </c>
      <c r="K38" s="199">
        <v>2.268769661131409</v>
      </c>
      <c r="L38" s="263">
        <v>3.2</v>
      </c>
      <c r="M38" s="235">
        <v>2.7</v>
      </c>
      <c r="N38" s="269">
        <v>1.4</v>
      </c>
      <c r="O38" s="240">
        <v>2.2999999999999998</v>
      </c>
      <c r="P38" s="142">
        <v>2.8037211732483001</v>
      </c>
      <c r="Q38" s="149"/>
    </row>
    <row r="39" spans="1:17" x14ac:dyDescent="0.25">
      <c r="A39" s="4" t="s">
        <v>5</v>
      </c>
      <c r="B39" s="199">
        <f t="shared" ref="B39:B63" si="3">AVERAGE(F39:P39)</f>
        <v>2.2260546592998391</v>
      </c>
      <c r="C39" s="199">
        <f t="shared" ref="C39:C63" si="4">MIN(F39:P39)</f>
        <v>1.6</v>
      </c>
      <c r="D39" s="199">
        <f t="shared" ref="D39:D63" si="5">MAX(F39:P39)</f>
        <v>3.3</v>
      </c>
      <c r="E39" s="123"/>
      <c r="F39" s="4"/>
      <c r="G39" s="199">
        <v>2.0317069041213998</v>
      </c>
      <c r="H39" s="199">
        <v>2.0606707432800002</v>
      </c>
      <c r="I39" s="280">
        <v>1.8</v>
      </c>
      <c r="J39" s="274">
        <v>1.6</v>
      </c>
      <c r="K39" s="199">
        <v>2.3864645108972127</v>
      </c>
      <c r="L39" s="263">
        <v>2.5</v>
      </c>
      <c r="M39" s="235">
        <v>3.3</v>
      </c>
      <c r="N39" s="269">
        <v>1.8</v>
      </c>
      <c r="O39" s="240">
        <v>2.2000000000000002</v>
      </c>
      <c r="P39" s="142">
        <v>2.5817044346997799</v>
      </c>
      <c r="Q39" s="149"/>
    </row>
    <row r="40" spans="1:17" x14ac:dyDescent="0.25">
      <c r="A40" s="4" t="s">
        <v>6</v>
      </c>
      <c r="B40" s="199">
        <f t="shared" si="3"/>
        <v>1.2119386622972854</v>
      </c>
      <c r="C40" s="199">
        <f t="shared" si="4"/>
        <v>0.28048351704479402</v>
      </c>
      <c r="D40" s="199">
        <f t="shared" si="5"/>
        <v>2.2999999999999998</v>
      </c>
      <c r="E40" s="123"/>
      <c r="F40" s="4"/>
      <c r="G40" s="199">
        <v>1.7981162200765732</v>
      </c>
      <c r="H40" s="199">
        <v>1.2861490663999999</v>
      </c>
      <c r="I40" s="284">
        <v>0.7</v>
      </c>
      <c r="J40" s="125">
        <v>1.4</v>
      </c>
      <c r="K40" s="199">
        <v>0.75463781945148689</v>
      </c>
      <c r="L40" s="265">
        <v>2.2999999999999998</v>
      </c>
      <c r="M40" s="125">
        <v>2.1</v>
      </c>
      <c r="N40" s="125">
        <v>0.9</v>
      </c>
      <c r="O40" s="242">
        <v>0.6</v>
      </c>
      <c r="P40" s="142">
        <v>0.28048351704479402</v>
      </c>
      <c r="Q40" s="149"/>
    </row>
    <row r="41" spans="1:17" x14ac:dyDescent="0.25">
      <c r="A41" s="4" t="s">
        <v>7</v>
      </c>
      <c r="B41" s="199">
        <f t="shared" si="3"/>
        <v>3.4273465426924048</v>
      </c>
      <c r="C41" s="199">
        <f t="shared" si="4"/>
        <v>2</v>
      </c>
      <c r="D41" s="199">
        <f t="shared" si="5"/>
        <v>4.68573060723</v>
      </c>
      <c r="E41" s="123"/>
      <c r="F41" s="4"/>
      <c r="G41" s="199">
        <v>3.0361711876684572</v>
      </c>
      <c r="H41" s="199">
        <v>4.68573060723</v>
      </c>
      <c r="I41" s="284">
        <v>3.1</v>
      </c>
      <c r="J41" s="125">
        <v>3.6</v>
      </c>
      <c r="K41" s="199">
        <v>2.8813638174471246</v>
      </c>
      <c r="L41" s="265">
        <v>3.5</v>
      </c>
      <c r="M41" s="125">
        <v>4.2</v>
      </c>
      <c r="N41" s="125">
        <v>2</v>
      </c>
      <c r="O41" s="242">
        <v>3.5</v>
      </c>
      <c r="P41" s="142">
        <v>3.7701998145784699</v>
      </c>
      <c r="Q41" s="149"/>
    </row>
    <row r="42" spans="1:17" x14ac:dyDescent="0.25">
      <c r="A42" s="4" t="s">
        <v>8</v>
      </c>
      <c r="B42" s="199">
        <f t="shared" si="3"/>
        <v>3.9160312752580602</v>
      </c>
      <c r="C42" s="199">
        <f t="shared" si="4"/>
        <v>3.9160312752580602</v>
      </c>
      <c r="D42" s="199">
        <f t="shared" si="5"/>
        <v>3.9160312752580602</v>
      </c>
      <c r="E42" s="123"/>
      <c r="F42" s="4"/>
      <c r="G42" s="282"/>
      <c r="H42" s="231"/>
      <c r="I42" s="280"/>
      <c r="J42" s="274"/>
      <c r="K42" s="222"/>
      <c r="L42" s="263"/>
      <c r="M42" s="235"/>
      <c r="N42" s="269"/>
      <c r="O42" s="240"/>
      <c r="P42" s="142">
        <v>3.9160312752580602</v>
      </c>
      <c r="Q42" s="149"/>
    </row>
    <row r="43" spans="1:17" x14ac:dyDescent="0.25">
      <c r="A43" s="4" t="s">
        <v>9</v>
      </c>
      <c r="B43" s="199">
        <f t="shared" si="3"/>
        <v>4.3549741297315698</v>
      </c>
      <c r="C43" s="199">
        <f t="shared" si="4"/>
        <v>4.3099482594631402</v>
      </c>
      <c r="D43" s="199">
        <f t="shared" si="5"/>
        <v>4.4000000000000004</v>
      </c>
      <c r="E43" s="123"/>
      <c r="F43" s="4"/>
      <c r="G43" s="282"/>
      <c r="H43" s="231"/>
      <c r="I43" s="280"/>
      <c r="J43" s="274"/>
      <c r="K43" s="222"/>
      <c r="L43" s="263"/>
      <c r="M43" s="235"/>
      <c r="N43" s="269"/>
      <c r="O43" s="242">
        <v>4.4000000000000004</v>
      </c>
      <c r="P43" s="142">
        <v>4.3099482594631402</v>
      </c>
      <c r="Q43" s="149"/>
    </row>
    <row r="44" spans="1:17" x14ac:dyDescent="0.25">
      <c r="A44" s="4" t="s">
        <v>10</v>
      </c>
      <c r="B44" s="199">
        <f t="shared" si="3"/>
        <v>2.2173471825379667</v>
      </c>
      <c r="C44" s="199">
        <f t="shared" si="4"/>
        <v>1.8</v>
      </c>
      <c r="D44" s="199">
        <f t="shared" si="5"/>
        <v>2.5</v>
      </c>
      <c r="E44" s="123"/>
      <c r="F44" s="4"/>
      <c r="G44" s="282"/>
      <c r="H44" s="231"/>
      <c r="I44" s="280"/>
      <c r="J44" s="125">
        <v>1.8</v>
      </c>
      <c r="K44" s="222"/>
      <c r="L44" s="263"/>
      <c r="M44" s="235"/>
      <c r="N44" s="269"/>
      <c r="O44" s="242">
        <v>2.5</v>
      </c>
      <c r="P44" s="142">
        <v>2.3520415476138998</v>
      </c>
      <c r="Q44" s="149"/>
    </row>
    <row r="45" spans="1:17" x14ac:dyDescent="0.25">
      <c r="A45" s="4" t="s">
        <v>11</v>
      </c>
      <c r="B45" s="199">
        <f t="shared" si="3"/>
        <v>8.0354110830191505E-2</v>
      </c>
      <c r="C45" s="199">
        <f t="shared" si="4"/>
        <v>-0.39528430463128483</v>
      </c>
      <c r="D45" s="199">
        <f t="shared" si="5"/>
        <v>0.6</v>
      </c>
      <c r="E45" s="123"/>
      <c r="F45" s="4"/>
      <c r="G45" s="199">
        <v>2.9571910758511954E-2</v>
      </c>
      <c r="H45" s="199">
        <v>0.3</v>
      </c>
      <c r="I45" s="280"/>
      <c r="J45" s="125">
        <v>0</v>
      </c>
      <c r="K45" s="199">
        <v>-0.39528430463128483</v>
      </c>
      <c r="L45" s="263">
        <v>0</v>
      </c>
      <c r="M45" s="235">
        <v>0</v>
      </c>
      <c r="N45" s="269"/>
      <c r="O45" s="242">
        <v>0.6</v>
      </c>
      <c r="P45" s="142">
        <v>0.108545280514305</v>
      </c>
      <c r="Q45" s="149"/>
    </row>
    <row r="46" spans="1:17" x14ac:dyDescent="0.25">
      <c r="A46" s="4" t="s">
        <v>12</v>
      </c>
      <c r="B46" s="199">
        <f t="shared" si="3"/>
        <v>4.3195125831378238</v>
      </c>
      <c r="C46" s="199">
        <f t="shared" si="4"/>
        <v>2.9</v>
      </c>
      <c r="D46" s="199">
        <f t="shared" si="5"/>
        <v>6.2805215154753302</v>
      </c>
      <c r="E46" s="123"/>
      <c r="F46" s="4"/>
      <c r="G46" s="199">
        <v>4.8009950909658761</v>
      </c>
      <c r="H46" s="199">
        <v>3.2087301804899999</v>
      </c>
      <c r="I46" s="280">
        <v>3.3</v>
      </c>
      <c r="J46" s="125">
        <v>4.5</v>
      </c>
      <c r="K46" s="199">
        <v>4.9048790444470303</v>
      </c>
      <c r="L46" s="263">
        <v>4.5</v>
      </c>
      <c r="M46" s="235">
        <v>5.6</v>
      </c>
      <c r="N46" s="269">
        <v>2.9</v>
      </c>
      <c r="O46" s="242">
        <v>3.2</v>
      </c>
      <c r="P46" s="142">
        <v>6.2805215154753302</v>
      </c>
      <c r="Q46" s="149"/>
    </row>
    <row r="47" spans="1:17" x14ac:dyDescent="0.25">
      <c r="A47" s="4" t="s">
        <v>13</v>
      </c>
      <c r="B47" s="199">
        <f t="shared" si="3"/>
        <v>4.0097552042909701</v>
      </c>
      <c r="C47" s="199">
        <f t="shared" si="4"/>
        <v>2.7</v>
      </c>
      <c r="D47" s="199">
        <f t="shared" si="5"/>
        <v>6.1</v>
      </c>
      <c r="E47" s="123"/>
      <c r="F47" s="4"/>
      <c r="G47" s="199">
        <v>3.3253939720220282</v>
      </c>
      <c r="H47" s="199">
        <v>3.3</v>
      </c>
      <c r="I47" s="280">
        <v>2.7</v>
      </c>
      <c r="J47" s="125">
        <v>4.0999999999999996</v>
      </c>
      <c r="K47" s="199">
        <v>4.1754390640116101</v>
      </c>
      <c r="L47" s="263">
        <v>3.4</v>
      </c>
      <c r="M47" s="235">
        <v>6.1</v>
      </c>
      <c r="N47" s="269">
        <v>3.1</v>
      </c>
      <c r="O47" s="242">
        <v>4.0999999999999996</v>
      </c>
      <c r="P47" s="142">
        <v>5.7967190068760601</v>
      </c>
      <c r="Q47" s="149"/>
    </row>
    <row r="48" spans="1:17" x14ac:dyDescent="0.25">
      <c r="A48" s="4" t="s">
        <v>14</v>
      </c>
      <c r="B48" s="199">
        <f t="shared" si="3"/>
        <v>0.33371798145990478</v>
      </c>
      <c r="C48" s="199">
        <f t="shared" si="4"/>
        <v>-0.3</v>
      </c>
      <c r="D48" s="199">
        <f t="shared" si="5"/>
        <v>0.89995078228169834</v>
      </c>
      <c r="E48" s="123"/>
      <c r="F48" s="4"/>
      <c r="G48" s="199">
        <v>0.89995078228169834</v>
      </c>
      <c r="H48" s="199">
        <v>0.142968437152</v>
      </c>
      <c r="I48" s="280"/>
      <c r="J48" s="125">
        <v>0.4</v>
      </c>
      <c r="K48" s="89">
        <v>0.6</v>
      </c>
      <c r="L48" s="263">
        <v>0.8</v>
      </c>
      <c r="M48" s="125">
        <v>0</v>
      </c>
      <c r="N48" s="269">
        <v>0</v>
      </c>
      <c r="O48" s="242">
        <v>-0.3</v>
      </c>
      <c r="P48" s="142">
        <v>0.46054261370544503</v>
      </c>
      <c r="Q48" s="149"/>
    </row>
    <row r="49" spans="1:17" x14ac:dyDescent="0.25">
      <c r="A49" s="4"/>
      <c r="B49" s="199"/>
      <c r="C49" s="199"/>
      <c r="D49" s="199"/>
      <c r="E49" s="123"/>
      <c r="F49" s="4"/>
      <c r="G49" s="282"/>
      <c r="H49" s="231"/>
      <c r="I49" s="280"/>
      <c r="J49" s="274"/>
      <c r="K49" s="222"/>
      <c r="L49" s="263"/>
      <c r="M49" s="235"/>
      <c r="N49" s="269"/>
      <c r="O49" s="240"/>
      <c r="P49" s="142"/>
      <c r="Q49" s="149"/>
    </row>
    <row r="50" spans="1:17" x14ac:dyDescent="0.25">
      <c r="A50" s="9" t="s">
        <v>15</v>
      </c>
      <c r="B50" s="199"/>
      <c r="C50" s="199"/>
      <c r="D50" s="199"/>
      <c r="E50" s="102"/>
      <c r="F50" s="4"/>
      <c r="G50" s="282"/>
      <c r="H50" s="231"/>
      <c r="I50" s="280"/>
      <c r="J50" s="274"/>
      <c r="K50" s="222"/>
      <c r="L50" s="263"/>
      <c r="M50" s="235"/>
      <c r="N50" s="269"/>
      <c r="O50" s="240"/>
      <c r="P50" s="142"/>
      <c r="Q50" s="149"/>
    </row>
    <row r="51" spans="1:17" x14ac:dyDescent="0.25">
      <c r="A51" s="4" t="s">
        <v>16</v>
      </c>
      <c r="B51" s="199">
        <f t="shared" ref="B51:B63" si="6">AVERAGE(F51:P51)</f>
        <v>0.86347449334492854</v>
      </c>
      <c r="C51" s="199">
        <f t="shared" ref="C51:C63" si="7">MIN(F51:P51)</f>
        <v>0.5</v>
      </c>
      <c r="D51" s="199">
        <f t="shared" ref="D51:D63" si="8">MAX(F51:P51)</f>
        <v>1.3</v>
      </c>
      <c r="E51" s="123"/>
      <c r="F51" s="4"/>
      <c r="G51" s="199">
        <v>1.1711466968780226</v>
      </c>
      <c r="H51" s="231"/>
      <c r="I51" s="280"/>
      <c r="J51" s="274"/>
      <c r="K51" s="89">
        <v>0.8</v>
      </c>
      <c r="L51" s="265">
        <v>0.7</v>
      </c>
      <c r="M51" s="125">
        <v>1.3</v>
      </c>
      <c r="N51" s="269"/>
      <c r="O51" s="242">
        <v>0.5</v>
      </c>
      <c r="P51" s="142">
        <v>0.709700263191548</v>
      </c>
      <c r="Q51" s="149"/>
    </row>
    <row r="52" spans="1:17" x14ac:dyDescent="0.25">
      <c r="A52" s="4" t="s">
        <v>17</v>
      </c>
      <c r="B52" s="199">
        <f t="shared" si="6"/>
        <v>6.8510504279897333</v>
      </c>
      <c r="C52" s="199">
        <f t="shared" si="7"/>
        <v>6.3</v>
      </c>
      <c r="D52" s="199">
        <f t="shared" si="8"/>
        <v>7.2</v>
      </c>
      <c r="E52" s="123"/>
      <c r="F52" s="4"/>
      <c r="G52" s="199">
        <v>6.4588720279862644</v>
      </c>
      <c r="H52" s="231">
        <v>7.05</v>
      </c>
      <c r="I52" s="280">
        <v>7.2</v>
      </c>
      <c r="J52" s="274"/>
      <c r="K52" s="89">
        <v>6.6</v>
      </c>
      <c r="L52" s="263">
        <v>6.3</v>
      </c>
      <c r="M52" s="125">
        <v>6.8</v>
      </c>
      <c r="N52" s="269">
        <v>6.9</v>
      </c>
      <c r="O52" s="242">
        <v>7.2</v>
      </c>
      <c r="P52" s="142">
        <v>7.1505818239213399</v>
      </c>
      <c r="Q52" s="149"/>
    </row>
    <row r="53" spans="1:17" x14ac:dyDescent="0.25">
      <c r="A53" s="4"/>
      <c r="B53" s="199"/>
      <c r="C53" s="199"/>
      <c r="D53" s="199"/>
      <c r="E53" s="123"/>
      <c r="F53" s="4"/>
      <c r="G53" s="282"/>
      <c r="H53" s="231"/>
      <c r="I53" s="280"/>
      <c r="J53" s="274"/>
      <c r="K53" s="222"/>
      <c r="L53" s="263"/>
      <c r="M53" s="235"/>
      <c r="N53" s="269"/>
      <c r="O53" s="240"/>
      <c r="P53" s="142"/>
      <c r="Q53" s="149"/>
    </row>
    <row r="54" spans="1:17" x14ac:dyDescent="0.25">
      <c r="A54" s="9" t="s">
        <v>18</v>
      </c>
      <c r="B54" s="199"/>
      <c r="C54" s="199"/>
      <c r="D54" s="199"/>
      <c r="E54" s="102"/>
      <c r="F54" s="4"/>
      <c r="G54" s="282"/>
      <c r="H54" s="231"/>
      <c r="I54" s="280"/>
      <c r="J54" s="274"/>
      <c r="K54" s="222"/>
      <c r="L54" s="263"/>
      <c r="M54" s="235"/>
      <c r="N54" s="269"/>
      <c r="O54" s="240"/>
      <c r="P54" s="142"/>
      <c r="Q54" s="149"/>
    </row>
    <row r="55" spans="1:17" x14ac:dyDescent="0.25">
      <c r="A55" s="4" t="s">
        <v>19</v>
      </c>
      <c r="B55" s="199">
        <f t="shared" ref="B55:B63" si="9">AVERAGE(F55:P55)</f>
        <v>2.1836956984494602</v>
      </c>
      <c r="C55" s="199">
        <f t="shared" ref="C55:C63" si="10">MIN(F55:P55)</f>
        <v>1.7</v>
      </c>
      <c r="D55" s="199">
        <f t="shared" ref="D55:D63" si="11">MAX(F55:P55)</f>
        <v>2.8</v>
      </c>
      <c r="E55" s="123"/>
      <c r="F55" s="4">
        <v>1.8</v>
      </c>
      <c r="G55" s="288">
        <v>2.6972939496114456</v>
      </c>
      <c r="H55" s="199">
        <v>2.5041915639900001</v>
      </c>
      <c r="I55" s="280">
        <v>2.8</v>
      </c>
      <c r="J55" s="274">
        <v>2</v>
      </c>
      <c r="K55" s="222">
        <v>2.2999999999999998</v>
      </c>
      <c r="L55" s="263">
        <v>1.9</v>
      </c>
      <c r="M55" s="235">
        <v>2</v>
      </c>
      <c r="N55" s="269">
        <v>1.7</v>
      </c>
      <c r="O55" s="240">
        <v>2.2000000000000002</v>
      </c>
      <c r="P55" s="142">
        <v>2.1191671693426199</v>
      </c>
      <c r="Q55" s="149"/>
    </row>
    <row r="56" spans="1:17" x14ac:dyDescent="0.25">
      <c r="A56" s="4" t="s">
        <v>20</v>
      </c>
      <c r="B56" s="199">
        <f t="shared" si="9"/>
        <v>1.9159634307841649</v>
      </c>
      <c r="C56" s="199">
        <f t="shared" si="10"/>
        <v>1.7</v>
      </c>
      <c r="D56" s="199">
        <f t="shared" si="11"/>
        <v>2.13192686156833</v>
      </c>
      <c r="E56" s="123"/>
      <c r="F56" s="4"/>
      <c r="G56" s="282"/>
      <c r="H56" s="231"/>
      <c r="I56" s="280"/>
      <c r="J56" s="274"/>
      <c r="K56" s="125">
        <v>1.7</v>
      </c>
      <c r="L56" s="262"/>
      <c r="M56" s="235"/>
      <c r="N56" s="174"/>
      <c r="O56" s="240"/>
      <c r="P56" s="142">
        <v>2.13192686156833</v>
      </c>
      <c r="Q56" s="149"/>
    </row>
    <row r="57" spans="1:17" x14ac:dyDescent="0.25">
      <c r="A57" s="4"/>
      <c r="B57" s="199"/>
      <c r="C57" s="199"/>
      <c r="D57" s="199"/>
      <c r="E57" s="123"/>
      <c r="F57" s="4"/>
      <c r="G57" s="282"/>
      <c r="H57" s="231"/>
      <c r="I57" s="280"/>
      <c r="J57" s="274"/>
      <c r="K57" s="222"/>
      <c r="L57" s="263"/>
      <c r="M57" s="235"/>
      <c r="N57" s="174"/>
      <c r="O57" s="240"/>
      <c r="P57" s="142"/>
      <c r="Q57" s="149"/>
    </row>
    <row r="58" spans="1:17" x14ac:dyDescent="0.25">
      <c r="A58" s="9" t="s">
        <v>21</v>
      </c>
      <c r="B58" s="199">
        <f t="shared" ref="B58:B63" si="12">AVERAGE(F58:P58)</f>
        <v>2.1129334108211473</v>
      </c>
      <c r="C58" s="199">
        <f t="shared" ref="C58:C63" si="13">MIN(F58:P58)</f>
        <v>1.2</v>
      </c>
      <c r="D58" s="199">
        <f t="shared" ref="D58:D63" si="14">MAX(F58:P58)</f>
        <v>2.8654316216426232</v>
      </c>
      <c r="E58" s="102"/>
      <c r="F58" s="4"/>
      <c r="G58" s="199">
        <v>2.8654316216426232</v>
      </c>
      <c r="H58" s="199">
        <v>2.1873199520000002</v>
      </c>
      <c r="I58" s="280">
        <v>1.2</v>
      </c>
      <c r="J58" s="274"/>
      <c r="K58" s="222">
        <v>2.8</v>
      </c>
      <c r="L58" s="262"/>
      <c r="M58" s="235"/>
      <c r="N58" s="174"/>
      <c r="O58" s="240">
        <v>1.4</v>
      </c>
      <c r="P58" s="142">
        <v>2.2248488912842599</v>
      </c>
      <c r="Q58" s="149"/>
    </row>
    <row r="59" spans="1:17" x14ac:dyDescent="0.25">
      <c r="A59" s="4"/>
      <c r="B59" s="199"/>
      <c r="C59" s="199"/>
      <c r="D59" s="199"/>
      <c r="E59" s="123"/>
      <c r="F59" s="4"/>
      <c r="G59" s="282"/>
      <c r="H59" s="231"/>
      <c r="I59" s="280"/>
      <c r="J59" s="274"/>
      <c r="K59" s="222"/>
      <c r="L59" s="262"/>
      <c r="M59" s="235"/>
      <c r="N59" s="174"/>
      <c r="O59" s="240"/>
      <c r="P59" s="142"/>
      <c r="Q59" s="149"/>
    </row>
    <row r="60" spans="1:17" x14ac:dyDescent="0.25">
      <c r="A60" s="9" t="s">
        <v>22</v>
      </c>
      <c r="B60" s="199"/>
      <c r="C60" s="199"/>
      <c r="D60" s="199"/>
      <c r="E60" s="102"/>
      <c r="F60" s="4"/>
      <c r="G60" s="282"/>
      <c r="H60" s="231"/>
      <c r="I60" s="280"/>
      <c r="J60" s="274"/>
      <c r="K60" s="222"/>
      <c r="L60" s="263"/>
      <c r="M60" s="235"/>
      <c r="N60" s="174"/>
      <c r="O60" s="240"/>
      <c r="P60" s="142"/>
      <c r="Q60" s="149"/>
    </row>
    <row r="61" spans="1:17" x14ac:dyDescent="0.25">
      <c r="A61" s="10" t="s">
        <v>23</v>
      </c>
      <c r="B61" s="199">
        <f t="shared" ref="B61:B63" si="15">AVERAGE(F61:P61)</f>
        <v>-2.7133828010166021</v>
      </c>
      <c r="C61" s="199">
        <f t="shared" ref="C61:C63" si="16">MIN(F61:P61)</f>
        <v>-3.8716913091523022</v>
      </c>
      <c r="D61" s="199">
        <f t="shared" ref="D61:D63" si="17">MAX(F61:P61)</f>
        <v>-1.8</v>
      </c>
      <c r="E61" s="103"/>
      <c r="F61" s="4"/>
      <c r="G61" s="199">
        <v>-3.8716913091523022</v>
      </c>
      <c r="H61" s="199">
        <v>-2.4</v>
      </c>
      <c r="I61" s="280">
        <v>-3.1</v>
      </c>
      <c r="J61" s="274">
        <v>-3.2</v>
      </c>
      <c r="K61" s="222">
        <v>-2.8</v>
      </c>
      <c r="L61" s="266">
        <v>-1.8</v>
      </c>
      <c r="M61" s="235">
        <v>-2.5</v>
      </c>
      <c r="N61" s="175"/>
      <c r="O61" s="240">
        <v>-2.6</v>
      </c>
      <c r="P61" s="142">
        <v>-2.1487538999971152</v>
      </c>
      <c r="Q61" s="149"/>
    </row>
    <row r="62" spans="1:17" x14ac:dyDescent="0.25">
      <c r="A62" s="10" t="s">
        <v>24</v>
      </c>
      <c r="B62" s="199">
        <f t="shared" si="15"/>
        <v>-1.5828430950233583</v>
      </c>
      <c r="C62" s="199">
        <f t="shared" si="16"/>
        <v>-2.2840722738554105</v>
      </c>
      <c r="D62" s="199">
        <f t="shared" si="17"/>
        <v>-0.9644570112146641</v>
      </c>
      <c r="E62" s="103"/>
      <c r="F62" s="4"/>
      <c r="G62" s="199">
        <v>-2.2840722738554105</v>
      </c>
      <c r="H62" s="199"/>
      <c r="I62" s="280"/>
      <c r="J62" s="274"/>
      <c r="K62" s="222">
        <v>-1.5</v>
      </c>
      <c r="L62" s="262"/>
      <c r="M62" s="235"/>
      <c r="N62" s="174"/>
      <c r="O62" s="240"/>
      <c r="P62" s="142">
        <v>-0.9644570112146641</v>
      </c>
      <c r="Q62" s="149"/>
    </row>
    <row r="63" spans="1:17" x14ac:dyDescent="0.25">
      <c r="A63" s="11" t="s">
        <v>25</v>
      </c>
      <c r="B63" s="90">
        <f t="shared" si="15"/>
        <v>95.087555577709765</v>
      </c>
      <c r="C63" s="90">
        <f t="shared" si="16"/>
        <v>89.5</v>
      </c>
      <c r="D63" s="90">
        <f t="shared" si="17"/>
        <v>98.6</v>
      </c>
      <c r="E63" s="109"/>
      <c r="F63" s="286"/>
      <c r="G63" s="90">
        <v>98.523321062567675</v>
      </c>
      <c r="H63" s="90">
        <v>95.3</v>
      </c>
      <c r="I63" s="281">
        <v>95.9</v>
      </c>
      <c r="J63" s="275">
        <v>98.6</v>
      </c>
      <c r="K63" s="223">
        <v>95.3</v>
      </c>
      <c r="L63" s="264">
        <v>89.5</v>
      </c>
      <c r="M63" s="236"/>
      <c r="N63" s="176"/>
      <c r="O63" s="241">
        <v>98</v>
      </c>
      <c r="P63" s="155">
        <v>89.577123559110319</v>
      </c>
      <c r="Q63" s="149"/>
    </row>
    <row r="64" spans="1:17" x14ac:dyDescent="0.25">
      <c r="A64" s="22"/>
      <c r="B64" s="19"/>
      <c r="C64" s="19"/>
      <c r="D64" s="19"/>
      <c r="E64" s="19"/>
      <c r="F64" s="185"/>
      <c r="P64" s="143"/>
      <c r="Q64" s="149"/>
    </row>
    <row r="65" spans="1:17" s="189" customFormat="1" x14ac:dyDescent="0.25">
      <c r="A65" s="19"/>
      <c r="B65" s="19"/>
      <c r="C65" s="19"/>
      <c r="D65" s="19"/>
      <c r="E65" s="19"/>
      <c r="F65" s="185"/>
      <c r="P65" s="143"/>
      <c r="Q65" s="149"/>
    </row>
    <row r="66" spans="1:17" s="189" customFormat="1" x14ac:dyDescent="0.25">
      <c r="A66" s="23">
        <f>Belgium!A66</f>
        <v>2024</v>
      </c>
      <c r="B66" s="107"/>
      <c r="C66" s="107"/>
      <c r="D66" s="107"/>
      <c r="E66" s="108"/>
      <c r="F66" s="169"/>
      <c r="G66" s="169"/>
      <c r="H66" s="104"/>
      <c r="I66" s="105"/>
      <c r="J66" s="104"/>
      <c r="K66" s="104"/>
      <c r="L66" s="105"/>
      <c r="M66" s="104"/>
      <c r="N66" s="104"/>
      <c r="O66" s="132"/>
      <c r="P66" s="190"/>
      <c r="Q66" s="149"/>
    </row>
    <row r="67" spans="1:17" s="189" customFormat="1" x14ac:dyDescent="0.25">
      <c r="A67" s="4"/>
      <c r="B67" s="199"/>
      <c r="C67" s="199"/>
      <c r="D67" s="199"/>
      <c r="E67" s="219"/>
      <c r="F67" s="159"/>
      <c r="G67" s="114"/>
      <c r="H67" s="114"/>
      <c r="I67" s="106"/>
      <c r="J67" s="114"/>
      <c r="K67" s="114"/>
      <c r="L67" s="106"/>
      <c r="M67" s="114"/>
      <c r="N67" s="114"/>
      <c r="O67" s="131"/>
      <c r="P67" s="142"/>
      <c r="Q67" s="149"/>
    </row>
    <row r="68" spans="1:17" s="189" customFormat="1" x14ac:dyDescent="0.25">
      <c r="A68" s="9" t="s">
        <v>3</v>
      </c>
      <c r="B68" s="101"/>
      <c r="C68" s="101"/>
      <c r="D68" s="101"/>
      <c r="E68" s="102"/>
      <c r="F68" s="159"/>
      <c r="G68" s="114"/>
      <c r="H68" s="114"/>
      <c r="I68" s="106"/>
      <c r="J68" s="114"/>
      <c r="K68" s="114"/>
      <c r="L68" s="106"/>
      <c r="M68" s="114"/>
      <c r="N68" s="199"/>
      <c r="O68" s="131"/>
      <c r="P68" s="142"/>
      <c r="Q68" s="149"/>
    </row>
    <row r="69" spans="1:17" s="189" customFormat="1" x14ac:dyDescent="0.25">
      <c r="A69" s="4" t="s">
        <v>4</v>
      </c>
      <c r="B69" s="199">
        <f>AVERAGE(F69:P69)</f>
        <v>2.0111812667159672</v>
      </c>
      <c r="C69" s="199">
        <f>MIN(F69:P69)</f>
        <v>1.4</v>
      </c>
      <c r="D69" s="199">
        <f>MAX(F69:P69)</f>
        <v>3.6135782521592219</v>
      </c>
      <c r="E69" s="219"/>
      <c r="F69" s="4"/>
      <c r="G69" s="199">
        <v>3.6135782521592219</v>
      </c>
      <c r="H69" s="231">
        <v>1.4</v>
      </c>
      <c r="I69" s="217"/>
      <c r="J69" s="220">
        <v>1.5</v>
      </c>
      <c r="K69" s="199">
        <v>2.1</v>
      </c>
      <c r="L69" s="210"/>
      <c r="M69" s="199"/>
      <c r="N69" s="220"/>
      <c r="O69" s="245">
        <v>1.9</v>
      </c>
      <c r="P69" s="142">
        <v>1.55350934813658</v>
      </c>
      <c r="Q69" s="149"/>
    </row>
    <row r="70" spans="1:17" s="189" customFormat="1" x14ac:dyDescent="0.25">
      <c r="A70" s="4" t="s">
        <v>5</v>
      </c>
      <c r="B70" s="199">
        <f t="shared" ref="B70:B94" si="18">AVERAGE(F70:P70)</f>
        <v>1.9005644513749527</v>
      </c>
      <c r="C70" s="199">
        <f t="shared" ref="C70:C94" si="19">MIN(F70:P70)</f>
        <v>0.88700003456574406</v>
      </c>
      <c r="D70" s="199">
        <f t="shared" ref="D70:D94" si="20">MAX(F70:P70)</f>
        <v>3.1146933195591142</v>
      </c>
      <c r="E70" s="219"/>
      <c r="F70" s="4"/>
      <c r="G70" s="199">
        <v>3.1146933195591142</v>
      </c>
      <c r="H70" s="231"/>
      <c r="I70" s="217"/>
      <c r="J70" s="220"/>
      <c r="K70" s="199"/>
      <c r="L70" s="210"/>
      <c r="M70" s="199"/>
      <c r="N70" s="220"/>
      <c r="O70" s="245">
        <v>1.7</v>
      </c>
      <c r="P70" s="142">
        <v>0.88700003456574406</v>
      </c>
      <c r="Q70" s="149"/>
    </row>
    <row r="71" spans="1:17" s="189" customFormat="1" x14ac:dyDescent="0.25">
      <c r="A71" s="4" t="s">
        <v>6</v>
      </c>
      <c r="B71" s="199">
        <f t="shared" si="18"/>
        <v>1.6149302197198807</v>
      </c>
      <c r="C71" s="199">
        <f t="shared" si="19"/>
        <v>0.9</v>
      </c>
      <c r="D71" s="199">
        <f t="shared" si="20"/>
        <v>2.8076870046321423</v>
      </c>
      <c r="E71" s="219"/>
      <c r="F71" s="4"/>
      <c r="G71" s="199">
        <v>2.8076870046321423</v>
      </c>
      <c r="H71" s="231"/>
      <c r="I71" s="214"/>
      <c r="J71" s="125"/>
      <c r="K71" s="89"/>
      <c r="L71" s="210"/>
      <c r="M71" s="89"/>
      <c r="N71" s="125"/>
      <c r="O71" s="245">
        <v>0.9</v>
      </c>
      <c r="P71" s="142">
        <v>1.1371036545275</v>
      </c>
      <c r="Q71" s="149"/>
    </row>
    <row r="72" spans="1:17" s="189" customFormat="1" x14ac:dyDescent="0.25">
      <c r="A72" s="4" t="s">
        <v>7</v>
      </c>
      <c r="B72" s="199">
        <f t="shared" si="18"/>
        <v>3.6314597194774394</v>
      </c>
      <c r="C72" s="199">
        <f t="shared" si="19"/>
        <v>2.5013227994159499</v>
      </c>
      <c r="D72" s="199">
        <f t="shared" si="20"/>
        <v>5.1930563590163681</v>
      </c>
      <c r="E72" s="219"/>
      <c r="F72" s="4"/>
      <c r="G72" s="199">
        <v>5.1930563590163681</v>
      </c>
      <c r="H72" s="231"/>
      <c r="I72" s="214"/>
      <c r="J72" s="125"/>
      <c r="K72" s="89"/>
      <c r="L72" s="210"/>
      <c r="M72" s="89"/>
      <c r="N72" s="89"/>
      <c r="O72" s="245">
        <v>3.2</v>
      </c>
      <c r="P72" s="142">
        <v>2.5013227994159499</v>
      </c>
      <c r="Q72" s="149"/>
    </row>
    <row r="73" spans="1:17" s="189" customFormat="1" x14ac:dyDescent="0.25">
      <c r="A73" s="4" t="s">
        <v>8</v>
      </c>
      <c r="B73" s="199">
        <f t="shared" si="18"/>
        <v>1.25406715125436</v>
      </c>
      <c r="C73" s="199">
        <f t="shared" si="19"/>
        <v>1.25406715125436</v>
      </c>
      <c r="D73" s="199">
        <f t="shared" si="20"/>
        <v>1.25406715125436</v>
      </c>
      <c r="E73" s="219"/>
      <c r="F73" s="4"/>
      <c r="G73" s="282"/>
      <c r="H73" s="231"/>
      <c r="I73" s="217"/>
      <c r="J73" s="220"/>
      <c r="K73" s="199"/>
      <c r="L73" s="217"/>
      <c r="M73" s="199"/>
      <c r="N73" s="174"/>
      <c r="O73" s="243"/>
      <c r="P73" s="142">
        <v>1.25406715125436</v>
      </c>
      <c r="Q73" s="149"/>
    </row>
    <row r="74" spans="1:17" s="189" customFormat="1" x14ac:dyDescent="0.25">
      <c r="A74" s="4" t="s">
        <v>9</v>
      </c>
      <c r="B74" s="199">
        <f t="shared" si="18"/>
        <v>3.6150150097439848</v>
      </c>
      <c r="C74" s="199">
        <f t="shared" si="19"/>
        <v>3.3300300194879702</v>
      </c>
      <c r="D74" s="199">
        <f t="shared" si="20"/>
        <v>3.9</v>
      </c>
      <c r="E74" s="219"/>
      <c r="F74" s="4"/>
      <c r="G74" s="282"/>
      <c r="H74" s="231"/>
      <c r="I74" s="217"/>
      <c r="J74" s="220"/>
      <c r="K74" s="199"/>
      <c r="L74" s="217"/>
      <c r="M74" s="199"/>
      <c r="N74" s="174"/>
      <c r="O74" s="245">
        <v>3.9</v>
      </c>
      <c r="P74" s="142">
        <v>3.3300300194879702</v>
      </c>
      <c r="Q74" s="149"/>
    </row>
    <row r="75" spans="1:17" s="189" customFormat="1" x14ac:dyDescent="0.25">
      <c r="A75" s="4" t="s">
        <v>10</v>
      </c>
      <c r="B75" s="199">
        <f t="shared" si="18"/>
        <v>1.7240037408763951</v>
      </c>
      <c r="C75" s="199">
        <f t="shared" si="19"/>
        <v>1.1480074817527901</v>
      </c>
      <c r="D75" s="199">
        <f t="shared" si="20"/>
        <v>2.2999999999999998</v>
      </c>
      <c r="E75" s="219"/>
      <c r="F75" s="4"/>
      <c r="G75" s="282"/>
      <c r="H75" s="231"/>
      <c r="I75" s="217"/>
      <c r="J75" s="220"/>
      <c r="K75" s="199"/>
      <c r="L75" s="217"/>
      <c r="M75" s="199"/>
      <c r="N75" s="174"/>
      <c r="O75" s="245">
        <v>2.2999999999999998</v>
      </c>
      <c r="P75" s="142">
        <v>1.1480074817527901</v>
      </c>
      <c r="Q75" s="149"/>
    </row>
    <row r="76" spans="1:17" s="189" customFormat="1" x14ac:dyDescent="0.25">
      <c r="A76" s="4" t="s">
        <v>11</v>
      </c>
      <c r="B76" s="199">
        <f t="shared" si="18"/>
        <v>8.2427930072406994E-2</v>
      </c>
      <c r="C76" s="199">
        <f t="shared" si="19"/>
        <v>1.7711879458709001E-2</v>
      </c>
      <c r="D76" s="199">
        <f t="shared" si="20"/>
        <v>0.2</v>
      </c>
      <c r="E76" s="219"/>
      <c r="F76" s="4"/>
      <c r="G76" s="199">
        <v>2.9571910758511954E-2</v>
      </c>
      <c r="H76" s="231"/>
      <c r="I76" s="217"/>
      <c r="J76" s="220"/>
      <c r="K76" s="199"/>
      <c r="L76" s="210"/>
      <c r="M76" s="199"/>
      <c r="N76" s="199"/>
      <c r="O76" s="245">
        <v>0.2</v>
      </c>
      <c r="P76" s="142">
        <v>1.7711879458709001E-2</v>
      </c>
      <c r="Q76" s="149"/>
    </row>
    <row r="77" spans="1:17" s="189" customFormat="1" x14ac:dyDescent="0.25">
      <c r="A77" s="4" t="s">
        <v>12</v>
      </c>
      <c r="B77" s="199">
        <f t="shared" si="18"/>
        <v>3.4337602840182986</v>
      </c>
      <c r="C77" s="199">
        <f t="shared" si="19"/>
        <v>3.0986584392721102</v>
      </c>
      <c r="D77" s="199">
        <f t="shared" si="20"/>
        <v>4.1026224127827859</v>
      </c>
      <c r="E77" s="219"/>
      <c r="F77" s="4"/>
      <c r="G77" s="199">
        <v>4.1026224127827859</v>
      </c>
      <c r="H77" s="231"/>
      <c r="I77" s="217"/>
      <c r="J77" s="220"/>
      <c r="K77" s="199"/>
      <c r="L77" s="210"/>
      <c r="M77" s="199"/>
      <c r="N77" s="199"/>
      <c r="O77" s="245">
        <v>3.1</v>
      </c>
      <c r="P77" s="142">
        <v>3.0986584392721102</v>
      </c>
      <c r="Q77" s="149"/>
    </row>
    <row r="78" spans="1:17" s="189" customFormat="1" x14ac:dyDescent="0.25">
      <c r="A78" s="4" t="s">
        <v>13</v>
      </c>
      <c r="B78" s="199">
        <f t="shared" si="18"/>
        <v>3.2857317114099622</v>
      </c>
      <c r="C78" s="199">
        <f t="shared" si="19"/>
        <v>2.7773453594872599</v>
      </c>
      <c r="D78" s="199">
        <f t="shared" si="20"/>
        <v>3.6798497747426273</v>
      </c>
      <c r="E78" s="219"/>
      <c r="F78" s="4"/>
      <c r="G78" s="199">
        <v>3.6798497747426273</v>
      </c>
      <c r="H78" s="231"/>
      <c r="I78" s="217"/>
      <c r="J78" s="220"/>
      <c r="K78" s="199"/>
      <c r="L78" s="210"/>
      <c r="M78" s="199"/>
      <c r="N78" s="199"/>
      <c r="O78" s="245">
        <v>3.4</v>
      </c>
      <c r="P78" s="142">
        <v>2.7773453594872599</v>
      </c>
      <c r="Q78" s="149"/>
    </row>
    <row r="79" spans="1:17" s="189" customFormat="1" x14ac:dyDescent="0.25">
      <c r="A79" s="4" t="s">
        <v>14</v>
      </c>
      <c r="B79" s="199">
        <f t="shared" si="18"/>
        <v>0.19561100134826026</v>
      </c>
      <c r="C79" s="199">
        <f t="shared" si="19"/>
        <v>-0.1</v>
      </c>
      <c r="D79" s="199">
        <f t="shared" si="20"/>
        <v>0.4015254028616298</v>
      </c>
      <c r="E79" s="219"/>
      <c r="F79" s="4"/>
      <c r="G79" s="199">
        <v>0.4015254028616298</v>
      </c>
      <c r="H79" s="231"/>
      <c r="I79" s="217"/>
      <c r="J79" s="125"/>
      <c r="K79" s="89"/>
      <c r="L79" s="211"/>
      <c r="M79" s="199"/>
      <c r="N79" s="89"/>
      <c r="O79" s="245">
        <v>-0.1</v>
      </c>
      <c r="P79" s="142">
        <v>0.28530760118315102</v>
      </c>
      <c r="Q79" s="149"/>
    </row>
    <row r="80" spans="1:17" s="189" customFormat="1" x14ac:dyDescent="0.25">
      <c r="A80" s="4"/>
      <c r="B80" s="199"/>
      <c r="C80" s="199"/>
      <c r="D80" s="199"/>
      <c r="E80" s="219"/>
      <c r="F80" s="4"/>
      <c r="G80" s="282"/>
      <c r="H80" s="231"/>
      <c r="I80" s="217"/>
      <c r="J80" s="220"/>
      <c r="K80" s="199"/>
      <c r="L80" s="193"/>
      <c r="M80" s="199"/>
      <c r="N80" s="220"/>
      <c r="O80" s="243"/>
      <c r="P80" s="142"/>
      <c r="Q80" s="149"/>
    </row>
    <row r="81" spans="1:17" s="189" customFormat="1" x14ac:dyDescent="0.25">
      <c r="A81" s="9" t="s">
        <v>15</v>
      </c>
      <c r="B81" s="199"/>
      <c r="C81" s="199"/>
      <c r="D81" s="199"/>
      <c r="E81" s="102"/>
      <c r="F81" s="4"/>
      <c r="G81" s="282"/>
      <c r="H81" s="231"/>
      <c r="I81" s="217"/>
      <c r="J81" s="220"/>
      <c r="K81" s="199"/>
      <c r="L81" s="193"/>
      <c r="M81" s="199"/>
      <c r="N81" s="220"/>
      <c r="O81" s="243"/>
      <c r="P81" s="142"/>
      <c r="Q81" s="149"/>
    </row>
    <row r="82" spans="1:17" s="189" customFormat="1" x14ac:dyDescent="0.25">
      <c r="A82" s="4" t="s">
        <v>16</v>
      </c>
      <c r="B82" s="199">
        <f t="shared" ref="B82:B94" si="21">AVERAGE(F82:P82)</f>
        <v>0.65847843788745897</v>
      </c>
      <c r="C82" s="199">
        <f t="shared" ref="C82:C94" si="22">MIN(F82:P82)</f>
        <v>0.5</v>
      </c>
      <c r="D82" s="199">
        <f t="shared" ref="D82:D94" si="23">MAX(F82:P82)</f>
        <v>0.89536481986361993</v>
      </c>
      <c r="E82" s="219"/>
      <c r="F82" s="4"/>
      <c r="G82" s="199">
        <v>0.89536481986361993</v>
      </c>
      <c r="H82" s="231"/>
      <c r="I82" s="217"/>
      <c r="J82" s="220"/>
      <c r="K82" s="89"/>
      <c r="L82" s="194"/>
      <c r="M82" s="199"/>
      <c r="N82" s="174"/>
      <c r="O82" s="245">
        <v>0.5</v>
      </c>
      <c r="P82" s="142">
        <v>0.58007049379875697</v>
      </c>
      <c r="Q82" s="149"/>
    </row>
    <row r="83" spans="1:17" s="189" customFormat="1" x14ac:dyDescent="0.25">
      <c r="A83" s="4" t="s">
        <v>17</v>
      </c>
      <c r="B83" s="199">
        <f t="shared" si="21"/>
        <v>6.7077019009276713</v>
      </c>
      <c r="C83" s="199">
        <f t="shared" si="22"/>
        <v>6.2693769184951949</v>
      </c>
      <c r="D83" s="199">
        <f t="shared" si="23"/>
        <v>7</v>
      </c>
      <c r="E83" s="219"/>
      <c r="F83" s="4"/>
      <c r="G83" s="199">
        <v>6.2693769184951949</v>
      </c>
      <c r="H83" s="231">
        <v>6.6</v>
      </c>
      <c r="I83" s="217"/>
      <c r="J83" s="220"/>
      <c r="K83" s="89"/>
      <c r="L83" s="193"/>
      <c r="M83" s="199"/>
      <c r="N83" s="220"/>
      <c r="O83" s="245">
        <v>7</v>
      </c>
      <c r="P83" s="142">
        <v>6.9614306852154897</v>
      </c>
      <c r="Q83" s="149"/>
    </row>
    <row r="84" spans="1:17" s="189" customFormat="1" x14ac:dyDescent="0.25">
      <c r="A84" s="4"/>
      <c r="B84" s="199"/>
      <c r="C84" s="199"/>
      <c r="D84" s="199"/>
      <c r="E84" s="219"/>
      <c r="F84" s="4"/>
      <c r="G84" s="282"/>
      <c r="H84" s="231"/>
      <c r="I84" s="217"/>
      <c r="J84" s="220"/>
      <c r="K84" s="199"/>
      <c r="L84" s="193"/>
      <c r="M84" s="199"/>
      <c r="N84" s="220"/>
      <c r="O84" s="243"/>
      <c r="P84" s="142"/>
      <c r="Q84" s="149"/>
    </row>
    <row r="85" spans="1:17" s="189" customFormat="1" x14ac:dyDescent="0.25">
      <c r="A85" s="9" t="s">
        <v>18</v>
      </c>
      <c r="B85" s="199"/>
      <c r="C85" s="199"/>
      <c r="D85" s="199"/>
      <c r="E85" s="102"/>
      <c r="F85" s="4"/>
      <c r="G85" s="282"/>
      <c r="H85" s="231"/>
      <c r="I85" s="217"/>
      <c r="J85" s="220"/>
      <c r="K85" s="199"/>
      <c r="L85" s="193"/>
      <c r="M85" s="199"/>
      <c r="N85" s="220"/>
      <c r="O85" s="243"/>
      <c r="P85" s="142"/>
      <c r="Q85" s="149"/>
    </row>
    <row r="86" spans="1:17" s="189" customFormat="1" x14ac:dyDescent="0.25">
      <c r="A86" s="4" t="s">
        <v>19</v>
      </c>
      <c r="B86" s="199">
        <f t="shared" ref="B86:B94" si="24">AVERAGE(F86:P86)</f>
        <v>1.7843682431611352</v>
      </c>
      <c r="C86" s="199">
        <f t="shared" ref="C86:C94" si="25">MIN(F86:P86)</f>
        <v>1.5</v>
      </c>
      <c r="D86" s="199">
        <f t="shared" ref="D86:D94" si="26">MAX(F86:P86)</f>
        <v>2</v>
      </c>
      <c r="E86" s="219"/>
      <c r="F86" s="4"/>
      <c r="G86" s="199">
        <v>1.7580577340604808</v>
      </c>
      <c r="H86" s="199">
        <v>2</v>
      </c>
      <c r="I86" s="217"/>
      <c r="J86" s="220"/>
      <c r="K86" s="199"/>
      <c r="L86" s="193"/>
      <c r="M86" s="199"/>
      <c r="N86" s="199"/>
      <c r="O86" s="245">
        <v>1.5</v>
      </c>
      <c r="P86" s="142">
        <v>1.8794152385840599</v>
      </c>
      <c r="Q86" s="149"/>
    </row>
    <row r="87" spans="1:17" s="189" customFormat="1" x14ac:dyDescent="0.25">
      <c r="A87" s="4" t="s">
        <v>20</v>
      </c>
      <c r="B87" s="199">
        <f t="shared" si="24"/>
        <v>2.0292759810587802</v>
      </c>
      <c r="C87" s="199">
        <f t="shared" si="25"/>
        <v>2.0292759810587802</v>
      </c>
      <c r="D87" s="199">
        <f t="shared" si="26"/>
        <v>2.0292759810587802</v>
      </c>
      <c r="E87" s="219"/>
      <c r="F87" s="4"/>
      <c r="G87" s="282"/>
      <c r="H87" s="199"/>
      <c r="I87" s="217"/>
      <c r="J87" s="220"/>
      <c r="K87" s="89"/>
      <c r="L87" s="195"/>
      <c r="M87" s="199"/>
      <c r="N87" s="174"/>
      <c r="O87" s="243"/>
      <c r="P87" s="142">
        <v>2.0292759810587802</v>
      </c>
      <c r="Q87" s="149"/>
    </row>
    <row r="88" spans="1:17" s="189" customFormat="1" x14ac:dyDescent="0.25">
      <c r="A88" s="4"/>
      <c r="B88" s="199"/>
      <c r="C88" s="199"/>
      <c r="D88" s="199"/>
      <c r="E88" s="219"/>
      <c r="F88" s="4"/>
      <c r="G88" s="282"/>
      <c r="H88" s="199"/>
      <c r="I88" s="217"/>
      <c r="J88" s="220"/>
      <c r="K88" s="199"/>
      <c r="L88" s="193"/>
      <c r="M88" s="199"/>
      <c r="N88" s="174"/>
      <c r="O88" s="243"/>
      <c r="P88" s="142"/>
      <c r="Q88" s="149"/>
    </row>
    <row r="89" spans="1:17" s="189" customFormat="1" x14ac:dyDescent="0.25">
      <c r="A89" s="9" t="s">
        <v>21</v>
      </c>
      <c r="B89" s="199">
        <f t="shared" ref="B89:B94" si="27">AVERAGE(F89:P89)</f>
        <v>2.0770002752674293</v>
      </c>
      <c r="C89" s="199">
        <f t="shared" ref="C89:C94" si="28">MIN(F89:P89)</f>
        <v>0.9</v>
      </c>
      <c r="D89" s="199">
        <f t="shared" ref="D89:D94" si="29">MAX(F89:P89)</f>
        <v>2.8350605610242376</v>
      </c>
      <c r="E89" s="102"/>
      <c r="F89" s="4"/>
      <c r="G89" s="199">
        <v>2.8350605610242376</v>
      </c>
      <c r="H89" s="199"/>
      <c r="I89" s="217"/>
      <c r="J89" s="220"/>
      <c r="K89" s="199"/>
      <c r="L89" s="195"/>
      <c r="M89" s="199"/>
      <c r="N89" s="174"/>
      <c r="O89" s="243">
        <v>0.9</v>
      </c>
      <c r="P89" s="142">
        <v>2.4959402647780502</v>
      </c>
      <c r="Q89" s="149"/>
    </row>
    <row r="90" spans="1:17" s="189" customFormat="1" x14ac:dyDescent="0.25">
      <c r="A90" s="4"/>
      <c r="B90" s="199"/>
      <c r="C90" s="199"/>
      <c r="D90" s="199"/>
      <c r="E90" s="219"/>
      <c r="F90" s="4"/>
      <c r="G90" s="282"/>
      <c r="H90" s="231"/>
      <c r="I90" s="217"/>
      <c r="J90" s="220"/>
      <c r="K90" s="199"/>
      <c r="L90" s="193"/>
      <c r="M90" s="199"/>
      <c r="N90" s="174"/>
      <c r="O90" s="243"/>
      <c r="P90" s="142"/>
      <c r="Q90" s="149"/>
    </row>
    <row r="91" spans="1:17" s="189" customFormat="1" x14ac:dyDescent="0.25">
      <c r="A91" s="9" t="s">
        <v>22</v>
      </c>
      <c r="B91" s="199"/>
      <c r="C91" s="199"/>
      <c r="D91" s="199"/>
      <c r="E91" s="102"/>
      <c r="F91" s="4"/>
      <c r="G91" s="282"/>
      <c r="H91" s="231"/>
      <c r="I91" s="217"/>
      <c r="J91" s="220"/>
      <c r="K91" s="199"/>
      <c r="L91" s="193"/>
      <c r="M91" s="199"/>
      <c r="N91" s="174"/>
      <c r="O91" s="243"/>
      <c r="P91" s="142"/>
      <c r="Q91" s="149"/>
    </row>
    <row r="92" spans="1:17" s="189" customFormat="1" x14ac:dyDescent="0.25">
      <c r="A92" s="10" t="s">
        <v>23</v>
      </c>
      <c r="B92" s="199">
        <f t="shared" ref="B92:B94" si="30">AVERAGE(F92:P92)</f>
        <v>-2.1699391261313914</v>
      </c>
      <c r="C92" s="199">
        <f t="shared" ref="C92:C94" si="31">MIN(F92:P92)</f>
        <v>-2.369548366137594</v>
      </c>
      <c r="D92" s="199">
        <f t="shared" ref="D92:D94" si="32">MAX(F92:P92)</f>
        <v>-2.0402690122565801</v>
      </c>
      <c r="E92" s="103"/>
      <c r="F92" s="4"/>
      <c r="G92" s="199">
        <v>-2.369548366137594</v>
      </c>
      <c r="H92" s="231"/>
      <c r="I92" s="217"/>
      <c r="J92" s="220"/>
      <c r="K92" s="199"/>
      <c r="L92" s="193"/>
      <c r="M92" s="199"/>
      <c r="N92" s="175"/>
      <c r="O92" s="243">
        <v>-2.1</v>
      </c>
      <c r="P92" s="142">
        <v>-2.0402690122565801</v>
      </c>
      <c r="Q92" s="149"/>
    </row>
    <row r="93" spans="1:17" s="189" customFormat="1" x14ac:dyDescent="0.25">
      <c r="A93" s="10" t="s">
        <v>24</v>
      </c>
      <c r="B93" s="199">
        <f t="shared" si="30"/>
        <v>-0.83824808126362715</v>
      </c>
      <c r="C93" s="199">
        <f t="shared" si="31"/>
        <v>-0.87485963101053255</v>
      </c>
      <c r="D93" s="199">
        <f t="shared" si="32"/>
        <v>-0.80163653151672176</v>
      </c>
      <c r="E93" s="103"/>
      <c r="F93" s="4"/>
      <c r="G93" s="199">
        <v>-0.80163653151672176</v>
      </c>
      <c r="H93" s="199"/>
      <c r="I93" s="217"/>
      <c r="J93" s="220"/>
      <c r="K93" s="199"/>
      <c r="L93" s="195"/>
      <c r="M93" s="220"/>
      <c r="N93" s="174"/>
      <c r="O93" s="243"/>
      <c r="P93" s="142">
        <v>-0.87485963101053255</v>
      </c>
      <c r="Q93" s="149"/>
    </row>
    <row r="94" spans="1:17" s="189" customFormat="1" x14ac:dyDescent="0.25">
      <c r="A94" s="11" t="s">
        <v>25</v>
      </c>
      <c r="B94" s="90">
        <f t="shared" si="30"/>
        <v>93.852080257545424</v>
      </c>
      <c r="C94" s="90">
        <f t="shared" si="31"/>
        <v>88.709978436021146</v>
      </c>
      <c r="D94" s="90">
        <f t="shared" si="32"/>
        <v>97</v>
      </c>
      <c r="E94" s="109"/>
      <c r="F94" s="286"/>
      <c r="G94" s="90">
        <v>95.846262336615126</v>
      </c>
      <c r="H94" s="232"/>
      <c r="I94" s="218"/>
      <c r="J94" s="221"/>
      <c r="K94" s="90"/>
      <c r="L94" s="196"/>
      <c r="M94" s="221"/>
      <c r="N94" s="176"/>
      <c r="O94" s="244">
        <v>97</v>
      </c>
      <c r="P94" s="155">
        <v>88.709978436021146</v>
      </c>
      <c r="Q94" s="149"/>
    </row>
    <row r="95" spans="1:17" s="189" customFormat="1" x14ac:dyDescent="0.25">
      <c r="A95" s="19"/>
      <c r="B95" s="19"/>
      <c r="C95" s="19"/>
      <c r="D95" s="19"/>
      <c r="E95" s="19"/>
      <c r="P95" s="143"/>
      <c r="Q95" s="149"/>
    </row>
    <row r="96" spans="1:17" s="189" customFormat="1" x14ac:dyDescent="0.25">
      <c r="A96" s="19"/>
      <c r="B96" s="19"/>
      <c r="C96" s="19"/>
      <c r="D96" s="19"/>
      <c r="E96" s="19"/>
      <c r="P96" s="143"/>
      <c r="Q96" s="149"/>
    </row>
    <row r="97" spans="1:17" x14ac:dyDescent="0.25">
      <c r="A97" s="19" t="s">
        <v>45</v>
      </c>
      <c r="B97" s="19"/>
      <c r="C97" s="19"/>
      <c r="D97" s="19"/>
      <c r="E97" s="19"/>
      <c r="Q97" s="141"/>
    </row>
  </sheetData>
  <phoneticPr fontId="15" type="noConversion"/>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40"/>
  <sheetViews>
    <sheetView zoomScale="120" zoomScaleNormal="120" workbookViewId="0">
      <pane xSplit="1" ySplit="1" topLeftCell="B2" activePane="bottomRight" state="frozen"/>
      <selection activeCell="L43" sqref="L43:L68"/>
      <selection pane="topRight" activeCell="L43" sqref="L43:L68"/>
      <selection pane="bottomLeft" activeCell="L43" sqref="L43:L68"/>
      <selection pane="bottomRight" activeCell="R28" sqref="R28"/>
    </sheetView>
  </sheetViews>
  <sheetFormatPr defaultColWidth="8" defaultRowHeight="12" x14ac:dyDescent="0.2"/>
  <cols>
    <col min="1" max="1" width="22.5703125" style="79" customWidth="1"/>
    <col min="2" max="2" width="7" style="80" customWidth="1"/>
    <col min="3" max="3" width="6.85546875" style="70" customWidth="1"/>
    <col min="4" max="14" width="6.28515625" style="30" customWidth="1"/>
    <col min="15" max="15" width="7.28515625" style="30" customWidth="1"/>
    <col min="16" max="16384" width="8" style="79"/>
  </cols>
  <sheetData>
    <row r="1" spans="1:15" ht="99.75" customHeight="1" thickBot="1" x14ac:dyDescent="0.25">
      <c r="A1" s="25" t="s">
        <v>31</v>
      </c>
      <c r="B1" s="26" t="s">
        <v>44</v>
      </c>
      <c r="C1" s="26" t="s">
        <v>32</v>
      </c>
      <c r="D1" s="27" t="s">
        <v>34</v>
      </c>
      <c r="E1" s="28" t="s">
        <v>33</v>
      </c>
      <c r="F1" s="29" t="s">
        <v>47</v>
      </c>
      <c r="G1" s="29" t="s">
        <v>48</v>
      </c>
      <c r="H1" s="29" t="s">
        <v>49</v>
      </c>
      <c r="I1" s="29" t="s">
        <v>50</v>
      </c>
      <c r="J1" s="29" t="s">
        <v>51</v>
      </c>
      <c r="K1" s="29" t="s">
        <v>52</v>
      </c>
      <c r="L1" s="29" t="s">
        <v>53</v>
      </c>
      <c r="M1" s="29" t="s">
        <v>54</v>
      </c>
      <c r="N1" s="29" t="s">
        <v>56</v>
      </c>
      <c r="O1" s="29" t="s">
        <v>57</v>
      </c>
    </row>
    <row r="2" spans="1:15" x14ac:dyDescent="0.2">
      <c r="A2" s="31" t="s">
        <v>35</v>
      </c>
      <c r="B2" s="32">
        <v>1.134485</v>
      </c>
      <c r="C2" s="33"/>
      <c r="D2" s="34"/>
      <c r="E2" s="35"/>
      <c r="F2" s="116"/>
      <c r="G2" s="116"/>
      <c r="H2" s="36"/>
      <c r="I2" s="116"/>
      <c r="J2" s="37"/>
      <c r="K2" s="37"/>
      <c r="L2" s="37"/>
      <c r="M2" s="37"/>
      <c r="N2" s="37"/>
      <c r="O2" s="110"/>
    </row>
    <row r="3" spans="1:15" x14ac:dyDescent="0.2">
      <c r="A3" s="124">
        <v>44531</v>
      </c>
      <c r="B3" s="38"/>
      <c r="C3" s="39">
        <f>AVERAGE(F3:O3)</f>
        <v>1.1366666666666665</v>
      </c>
      <c r="D3" s="40">
        <f>MIN(F3:O3)</f>
        <v>1.1299999999999999</v>
      </c>
      <c r="E3" s="41">
        <f>MAX(F3:O3)</f>
        <v>1.1399999999999999</v>
      </c>
      <c r="F3" s="133"/>
      <c r="G3" s="116"/>
      <c r="H3" s="36">
        <v>1.1399999999999999</v>
      </c>
      <c r="I3" s="116"/>
      <c r="J3" s="37"/>
      <c r="K3" s="133"/>
      <c r="L3" s="133">
        <v>1.1299999999999999</v>
      </c>
      <c r="M3" s="37"/>
      <c r="N3" s="140">
        <v>1.1399999999999999</v>
      </c>
      <c r="O3" s="133"/>
    </row>
    <row r="4" spans="1:15" x14ac:dyDescent="0.2">
      <c r="A4" s="124">
        <v>44896</v>
      </c>
      <c r="B4" s="38"/>
      <c r="C4" s="39">
        <f t="shared" ref="C4:C38" si="0">AVERAGE(F4:O4)</f>
        <v>1.1487499999999999</v>
      </c>
      <c r="D4" s="40">
        <f t="shared" ref="D4:D38" si="1">MIN(F4:O4)</f>
        <v>1.1000000000000001</v>
      </c>
      <c r="E4" s="41">
        <f t="shared" ref="E4:E38" si="2">MAX(F4:O4)</f>
        <v>1.2</v>
      </c>
      <c r="F4" s="133"/>
      <c r="G4" s="116"/>
      <c r="H4" s="36">
        <v>1.2</v>
      </c>
      <c r="I4" s="116">
        <v>1.1000000000000001</v>
      </c>
      <c r="J4" s="37">
        <v>1.1299999999999999</v>
      </c>
      <c r="K4" s="133">
        <v>1.18</v>
      </c>
      <c r="L4" s="133">
        <v>1.1399999999999999</v>
      </c>
      <c r="M4" s="37">
        <v>1.1499999999999999</v>
      </c>
      <c r="N4" s="140">
        <v>1.1399999999999999</v>
      </c>
      <c r="O4" s="133">
        <v>1.1499999999999999</v>
      </c>
    </row>
    <row r="5" spans="1:15" x14ac:dyDescent="0.2">
      <c r="A5" s="124">
        <v>45261</v>
      </c>
      <c r="B5" s="38"/>
      <c r="C5" s="39">
        <f t="shared" si="0"/>
        <v>1.18</v>
      </c>
      <c r="D5" s="40">
        <f t="shared" si="1"/>
        <v>1.1000000000000001</v>
      </c>
      <c r="E5" s="41">
        <f t="shared" si="2"/>
        <v>1.25</v>
      </c>
      <c r="F5" s="133"/>
      <c r="G5" s="133"/>
      <c r="H5" s="36">
        <v>1.25</v>
      </c>
      <c r="I5" s="133">
        <v>1.1000000000000001</v>
      </c>
      <c r="J5" s="37">
        <v>1.18</v>
      </c>
      <c r="K5" s="133">
        <v>1.1599999999999999</v>
      </c>
      <c r="L5" s="133">
        <v>1.1599999999999999</v>
      </c>
      <c r="M5" s="37">
        <v>1.21</v>
      </c>
      <c r="N5" s="140">
        <v>1.2</v>
      </c>
      <c r="O5" s="133">
        <v>1.18</v>
      </c>
    </row>
    <row r="6" spans="1:15" x14ac:dyDescent="0.2">
      <c r="A6" s="124">
        <v>45627</v>
      </c>
      <c r="B6" s="43"/>
      <c r="C6" s="44">
        <f t="shared" si="0"/>
        <v>1.2324999999999999</v>
      </c>
      <c r="D6" s="45">
        <f t="shared" si="1"/>
        <v>1.1599999999999999</v>
      </c>
      <c r="E6" s="46">
        <f t="shared" si="2"/>
        <v>1.3</v>
      </c>
      <c r="F6" s="134"/>
      <c r="G6" s="117"/>
      <c r="H6" s="145">
        <v>1.3</v>
      </c>
      <c r="I6" s="117"/>
      <c r="J6" s="47">
        <v>1.25</v>
      </c>
      <c r="K6" s="134"/>
      <c r="L6" s="134">
        <v>1.1599999999999999</v>
      </c>
      <c r="M6" s="47"/>
      <c r="N6" s="144"/>
      <c r="O6" s="134">
        <v>1.22</v>
      </c>
    </row>
    <row r="7" spans="1:15" x14ac:dyDescent="0.2">
      <c r="A7" s="48" t="s">
        <v>36</v>
      </c>
      <c r="B7" s="49"/>
      <c r="C7" s="50"/>
      <c r="D7" s="51"/>
      <c r="E7" s="52"/>
      <c r="F7" s="135"/>
      <c r="G7" s="118"/>
      <c r="H7" s="61"/>
      <c r="I7" s="118"/>
      <c r="J7" s="62"/>
      <c r="K7" s="137"/>
      <c r="L7" s="118"/>
      <c r="M7" s="53"/>
      <c r="N7" s="53"/>
      <c r="O7" s="135"/>
    </row>
    <row r="8" spans="1:15" x14ac:dyDescent="0.2">
      <c r="A8" s="31" t="s">
        <v>37</v>
      </c>
      <c r="B8" s="32">
        <v>-0.53149999999999997</v>
      </c>
      <c r="C8" s="39"/>
      <c r="D8" s="54"/>
      <c r="E8" s="55"/>
      <c r="F8" s="136"/>
      <c r="G8" s="119"/>
      <c r="H8" s="36"/>
      <c r="I8" s="119"/>
      <c r="J8" s="37"/>
      <c r="K8" s="133"/>
      <c r="L8" s="119"/>
      <c r="M8" s="37"/>
      <c r="N8" s="57"/>
      <c r="O8" s="133"/>
    </row>
    <row r="9" spans="1:15" x14ac:dyDescent="0.2">
      <c r="A9" s="124">
        <f>A3</f>
        <v>44531</v>
      </c>
      <c r="B9" s="38"/>
      <c r="C9" s="39">
        <f t="shared" si="0"/>
        <v>-0.56999999999999995</v>
      </c>
      <c r="D9" s="40">
        <f t="shared" si="1"/>
        <v>-0.56999999999999995</v>
      </c>
      <c r="E9" s="41">
        <f t="shared" si="2"/>
        <v>-0.56999999999999995</v>
      </c>
      <c r="F9" s="140"/>
      <c r="G9" s="116"/>
      <c r="H9" s="36"/>
      <c r="I9" s="116"/>
      <c r="J9" s="37"/>
      <c r="K9" s="37"/>
      <c r="L9" s="116">
        <v>-0.56999999999999995</v>
      </c>
      <c r="M9" s="37"/>
      <c r="N9" s="37"/>
      <c r="O9" s="133"/>
    </row>
    <row r="10" spans="1:15" x14ac:dyDescent="0.2">
      <c r="A10" s="124">
        <f>A4</f>
        <v>44896</v>
      </c>
      <c r="B10" s="38"/>
      <c r="C10" s="39">
        <f t="shared" si="0"/>
        <v>-0.24166666666666667</v>
      </c>
      <c r="D10" s="40">
        <f t="shared" si="1"/>
        <v>-0.28000000000000003</v>
      </c>
      <c r="E10" s="41">
        <f t="shared" si="2"/>
        <v>-0.2</v>
      </c>
      <c r="F10" s="126">
        <v>-0.25</v>
      </c>
      <c r="G10" s="116"/>
      <c r="H10" s="36"/>
      <c r="I10" s="116"/>
      <c r="J10" s="37">
        <v>-0.2</v>
      </c>
      <c r="K10" s="37">
        <v>-0.25</v>
      </c>
      <c r="L10" s="116">
        <v>-0.27</v>
      </c>
      <c r="M10" s="37">
        <v>-0.2</v>
      </c>
      <c r="N10" s="37"/>
      <c r="O10" s="133">
        <v>-0.28000000000000003</v>
      </c>
    </row>
    <row r="11" spans="1:15" x14ac:dyDescent="0.2">
      <c r="A11" s="124">
        <f>A5</f>
        <v>45261</v>
      </c>
      <c r="B11" s="38"/>
      <c r="C11" s="39">
        <f t="shared" si="0"/>
        <v>0.28000000000000003</v>
      </c>
      <c r="D11" s="40">
        <f t="shared" si="1"/>
        <v>0.15</v>
      </c>
      <c r="E11" s="41">
        <f t="shared" si="2"/>
        <v>0.47</v>
      </c>
      <c r="F11" s="126">
        <v>0.3</v>
      </c>
      <c r="G11" s="133"/>
      <c r="H11" s="36"/>
      <c r="I11" s="133"/>
      <c r="J11" s="37">
        <v>0.2</v>
      </c>
      <c r="K11" s="37">
        <v>0.15</v>
      </c>
      <c r="L11" s="133"/>
      <c r="M11" s="37"/>
      <c r="N11" s="37"/>
      <c r="O11" s="133">
        <v>0.47</v>
      </c>
    </row>
    <row r="12" spans="1:15" x14ac:dyDescent="0.2">
      <c r="A12" s="124">
        <f>A6</f>
        <v>45627</v>
      </c>
      <c r="B12" s="43"/>
      <c r="C12" s="45">
        <f t="shared" si="0"/>
        <v>0.63500000000000001</v>
      </c>
      <c r="D12" s="45">
        <f t="shared" si="1"/>
        <v>0.4</v>
      </c>
      <c r="E12" s="46">
        <f t="shared" si="2"/>
        <v>0.97</v>
      </c>
      <c r="F12" s="139">
        <v>0.55000000000000004</v>
      </c>
      <c r="G12" s="117"/>
      <c r="H12" s="145"/>
      <c r="I12" s="117"/>
      <c r="J12" s="47">
        <v>0.4</v>
      </c>
      <c r="K12" s="47">
        <v>0.62</v>
      </c>
      <c r="L12" s="117"/>
      <c r="M12" s="37"/>
      <c r="N12" s="47"/>
      <c r="O12" s="134">
        <v>0.97</v>
      </c>
    </row>
    <row r="13" spans="1:15" x14ac:dyDescent="0.2">
      <c r="A13" s="48" t="s">
        <v>38</v>
      </c>
      <c r="B13" s="32">
        <v>0.43175749999999996</v>
      </c>
      <c r="C13" s="50"/>
      <c r="D13" s="59"/>
      <c r="E13" s="60"/>
      <c r="F13" s="137"/>
      <c r="G13" s="120"/>
      <c r="H13" s="61"/>
      <c r="I13" s="120"/>
      <c r="J13" s="62"/>
      <c r="K13" s="62"/>
      <c r="L13" s="120"/>
      <c r="M13" s="62"/>
      <c r="N13" s="62"/>
      <c r="O13" s="137"/>
    </row>
    <row r="14" spans="1:15" x14ac:dyDescent="0.2">
      <c r="A14" s="124">
        <f>A3</f>
        <v>44531</v>
      </c>
      <c r="B14" s="63"/>
      <c r="C14" s="39">
        <f t="shared" si="0"/>
        <v>0.21</v>
      </c>
      <c r="D14" s="40">
        <f t="shared" si="1"/>
        <v>0.21</v>
      </c>
      <c r="E14" s="41">
        <f t="shared" si="2"/>
        <v>0.21</v>
      </c>
      <c r="F14" s="133"/>
      <c r="G14" s="116"/>
      <c r="H14" s="126">
        <v>0.21</v>
      </c>
      <c r="I14" s="116"/>
      <c r="J14" s="37"/>
      <c r="K14" s="37"/>
      <c r="L14" s="116">
        <v>0.21</v>
      </c>
      <c r="M14" s="37"/>
      <c r="N14" s="37"/>
      <c r="O14" s="133"/>
    </row>
    <row r="15" spans="1:15" x14ac:dyDescent="0.2">
      <c r="A15" s="124">
        <f>A4</f>
        <v>44896</v>
      </c>
      <c r="B15" s="63"/>
      <c r="C15" s="39">
        <f t="shared" si="0"/>
        <v>1.4060000000000001</v>
      </c>
      <c r="D15" s="40">
        <f t="shared" si="1"/>
        <v>0.95</v>
      </c>
      <c r="E15" s="41">
        <f t="shared" si="2"/>
        <v>1.9</v>
      </c>
      <c r="F15" s="133"/>
      <c r="G15" s="116"/>
      <c r="H15" s="126">
        <v>1.3</v>
      </c>
      <c r="I15" s="116"/>
      <c r="J15" s="133">
        <v>1.9</v>
      </c>
      <c r="K15" s="37"/>
      <c r="L15" s="116">
        <v>0.95</v>
      </c>
      <c r="M15" s="37">
        <v>1.5</v>
      </c>
      <c r="N15" s="37"/>
      <c r="O15" s="133">
        <v>1.38</v>
      </c>
    </row>
    <row r="16" spans="1:15" x14ac:dyDescent="0.2">
      <c r="A16" s="124">
        <f>A5</f>
        <v>45261</v>
      </c>
      <c r="B16" s="63"/>
      <c r="C16" s="39">
        <f t="shared" si="0"/>
        <v>2.0933333333333333</v>
      </c>
      <c r="D16" s="40">
        <f t="shared" si="1"/>
        <v>1.88</v>
      </c>
      <c r="E16" s="41">
        <f t="shared" si="2"/>
        <v>2.4</v>
      </c>
      <c r="F16" s="133"/>
      <c r="G16" s="133"/>
      <c r="H16" s="126">
        <v>2</v>
      </c>
      <c r="I16" s="133"/>
      <c r="J16" s="37">
        <v>2.4</v>
      </c>
      <c r="K16" s="37"/>
      <c r="L16" s="133"/>
      <c r="M16" s="37"/>
      <c r="N16" s="37"/>
      <c r="O16" s="133">
        <v>1.88</v>
      </c>
    </row>
    <row r="17" spans="1:15" x14ac:dyDescent="0.2">
      <c r="A17" s="124">
        <f t="shared" ref="A17" si="3">A6</f>
        <v>45627</v>
      </c>
      <c r="B17" s="64"/>
      <c r="C17" s="44">
        <f t="shared" si="0"/>
        <v>2.0149999999999997</v>
      </c>
      <c r="D17" s="45">
        <f t="shared" si="1"/>
        <v>1.9</v>
      </c>
      <c r="E17" s="46">
        <f t="shared" si="2"/>
        <v>2.13</v>
      </c>
      <c r="F17" s="134"/>
      <c r="G17" s="117"/>
      <c r="H17" s="127"/>
      <c r="I17" s="117"/>
      <c r="J17" s="37">
        <v>1.9</v>
      </c>
      <c r="K17" s="47"/>
      <c r="L17" s="117"/>
      <c r="M17" s="37"/>
      <c r="N17" s="47"/>
      <c r="O17" s="134">
        <v>2.13</v>
      </c>
    </row>
    <row r="18" spans="1:15" x14ac:dyDescent="0.2">
      <c r="A18" s="48" t="s">
        <v>39</v>
      </c>
      <c r="B18" s="65"/>
      <c r="C18" s="50"/>
      <c r="D18" s="59"/>
      <c r="E18" s="60"/>
      <c r="F18" s="135"/>
      <c r="G18" s="118"/>
      <c r="H18" s="61"/>
      <c r="I18" s="118"/>
      <c r="J18" s="62"/>
      <c r="K18" s="53"/>
      <c r="L18" s="118"/>
      <c r="M18" s="53"/>
      <c r="N18" s="53"/>
      <c r="O18" s="135"/>
    </row>
    <row r="19" spans="1:15" x14ac:dyDescent="0.2">
      <c r="A19" s="31" t="s">
        <v>40</v>
      </c>
      <c r="B19" s="66">
        <v>0.17888499999999996</v>
      </c>
      <c r="C19" s="39"/>
      <c r="D19" s="40"/>
      <c r="E19" s="41"/>
      <c r="F19" s="133"/>
      <c r="G19" s="116"/>
      <c r="H19" s="36"/>
      <c r="I19" s="116"/>
      <c r="J19" s="37"/>
      <c r="K19" s="37"/>
      <c r="L19" s="116"/>
      <c r="M19" s="37"/>
      <c r="N19" s="37"/>
      <c r="O19" s="133"/>
    </row>
    <row r="20" spans="1:15" x14ac:dyDescent="0.2">
      <c r="A20" s="124">
        <f>A3</f>
        <v>44531</v>
      </c>
      <c r="B20" s="67"/>
      <c r="C20" s="39">
        <f t="shared" si="0"/>
        <v>-0.2</v>
      </c>
      <c r="D20" s="40">
        <f t="shared" si="1"/>
        <v>-0.26</v>
      </c>
      <c r="E20" s="41">
        <f t="shared" si="2"/>
        <v>-0.18</v>
      </c>
      <c r="F20" s="133"/>
      <c r="G20" s="116">
        <v>-0.26</v>
      </c>
      <c r="H20" s="36">
        <v>-0.18</v>
      </c>
      <c r="I20" s="116"/>
      <c r="J20" s="133"/>
      <c r="K20" s="37"/>
      <c r="L20" s="133">
        <v>-0.18</v>
      </c>
      <c r="M20" s="37"/>
      <c r="N20" s="140">
        <v>-0.18</v>
      </c>
      <c r="O20" s="133"/>
    </row>
    <row r="21" spans="1:15" x14ac:dyDescent="0.2">
      <c r="A21" s="124">
        <f>A4</f>
        <v>44896</v>
      </c>
      <c r="B21" s="67"/>
      <c r="C21" s="39">
        <f t="shared" si="0"/>
        <v>0.5</v>
      </c>
      <c r="D21" s="40">
        <f t="shared" si="1"/>
        <v>0.25</v>
      </c>
      <c r="E21" s="41">
        <f t="shared" si="2"/>
        <v>0.7</v>
      </c>
      <c r="F21" s="133">
        <v>0.37</v>
      </c>
      <c r="G21" s="116">
        <v>0.25</v>
      </c>
      <c r="H21" s="36">
        <v>0.7</v>
      </c>
      <c r="I21" s="116">
        <v>0.3</v>
      </c>
      <c r="J21" s="37">
        <v>0.6</v>
      </c>
      <c r="K21" s="37">
        <v>0.6</v>
      </c>
      <c r="L21" s="133">
        <v>0.63</v>
      </c>
      <c r="M21" s="37">
        <v>0.5</v>
      </c>
      <c r="N21" s="140">
        <v>0.65</v>
      </c>
      <c r="O21" s="133">
        <v>0.4</v>
      </c>
    </row>
    <row r="22" spans="1:15" x14ac:dyDescent="0.2">
      <c r="A22" s="124">
        <f>A5</f>
        <v>45261</v>
      </c>
      <c r="B22" s="67"/>
      <c r="C22" s="39">
        <f t="shared" si="0"/>
        <v>0.59428571428571431</v>
      </c>
      <c r="D22" s="40">
        <f t="shared" si="1"/>
        <v>0</v>
      </c>
      <c r="E22" s="41">
        <f t="shared" si="2"/>
        <v>1</v>
      </c>
      <c r="F22" s="133">
        <v>0.67</v>
      </c>
      <c r="G22" s="133">
        <v>0.4</v>
      </c>
      <c r="H22" s="36"/>
      <c r="I22" s="133">
        <v>0</v>
      </c>
      <c r="J22" s="37">
        <v>0.7</v>
      </c>
      <c r="K22" s="37"/>
      <c r="L22" s="133">
        <v>0.91</v>
      </c>
      <c r="M22" s="37"/>
      <c r="N22" s="140">
        <v>1</v>
      </c>
      <c r="O22" s="133">
        <v>0.48</v>
      </c>
    </row>
    <row r="23" spans="1:15" x14ac:dyDescent="0.2">
      <c r="A23" s="129">
        <f>A6</f>
        <v>45627</v>
      </c>
      <c r="B23" s="68"/>
      <c r="C23" s="45">
        <f t="shared" si="0"/>
        <v>0.77666666666666673</v>
      </c>
      <c r="D23" s="45">
        <f t="shared" si="1"/>
        <v>0.7</v>
      </c>
      <c r="E23" s="46">
        <f t="shared" si="2"/>
        <v>0.83</v>
      </c>
      <c r="F23" s="134">
        <v>0.8</v>
      </c>
      <c r="G23" s="117"/>
      <c r="H23" s="145"/>
      <c r="I23" s="117"/>
      <c r="J23" s="47">
        <v>0.7</v>
      </c>
      <c r="K23" s="47"/>
      <c r="L23" s="134"/>
      <c r="M23" s="47"/>
      <c r="N23" s="144"/>
      <c r="O23" s="134">
        <v>0.83</v>
      </c>
    </row>
    <row r="24" spans="1:15" x14ac:dyDescent="0.2">
      <c r="A24" s="31" t="s">
        <v>41</v>
      </c>
      <c r="B24" s="32">
        <v>0.54579</v>
      </c>
      <c r="C24" s="39"/>
      <c r="D24" s="40"/>
      <c r="E24" s="41"/>
      <c r="F24" s="133"/>
      <c r="G24" s="116"/>
      <c r="H24" s="36"/>
      <c r="I24" s="116"/>
      <c r="J24" s="37"/>
      <c r="K24" s="37"/>
      <c r="L24" s="116"/>
      <c r="M24" s="37"/>
      <c r="N24" s="37"/>
      <c r="O24" s="133"/>
    </row>
    <row r="25" spans="1:15" x14ac:dyDescent="0.2">
      <c r="A25" s="124">
        <f>A3</f>
        <v>44531</v>
      </c>
      <c r="B25" s="63"/>
      <c r="C25" s="39">
        <f t="shared" si="0"/>
        <v>0.09</v>
      </c>
      <c r="D25" s="40">
        <f t="shared" si="1"/>
        <v>0.09</v>
      </c>
      <c r="E25" s="41">
        <f t="shared" si="2"/>
        <v>0.09</v>
      </c>
      <c r="F25" s="133"/>
      <c r="G25" s="116">
        <v>0.09</v>
      </c>
      <c r="H25" s="126"/>
      <c r="I25" s="116"/>
      <c r="J25" s="37"/>
      <c r="K25" s="37"/>
      <c r="L25" s="116"/>
      <c r="M25" s="37"/>
      <c r="N25" s="37"/>
      <c r="O25" s="133"/>
    </row>
    <row r="26" spans="1:15" x14ac:dyDescent="0.2">
      <c r="A26" s="124">
        <f>A4</f>
        <v>44896</v>
      </c>
      <c r="B26" s="63"/>
      <c r="C26" s="39">
        <f t="shared" si="0"/>
        <v>0.93399999999999994</v>
      </c>
      <c r="D26" s="40">
        <f t="shared" si="1"/>
        <v>0.85</v>
      </c>
      <c r="E26" s="41">
        <f t="shared" si="2"/>
        <v>1.05</v>
      </c>
      <c r="F26" s="133">
        <v>0.87</v>
      </c>
      <c r="G26" s="116">
        <v>0.87</v>
      </c>
      <c r="H26" s="126"/>
      <c r="I26" s="116"/>
      <c r="J26" s="37">
        <v>0.85</v>
      </c>
      <c r="K26" s="37">
        <v>1.05</v>
      </c>
      <c r="L26" s="116">
        <v>1.03</v>
      </c>
      <c r="M26" s="37"/>
      <c r="N26" s="37"/>
      <c r="O26" s="133"/>
    </row>
    <row r="27" spans="1:15" x14ac:dyDescent="0.2">
      <c r="A27" s="124">
        <f>A5</f>
        <v>45261</v>
      </c>
      <c r="B27" s="63"/>
      <c r="C27" s="39">
        <f t="shared" si="0"/>
        <v>1.0975000000000001</v>
      </c>
      <c r="D27" s="40">
        <f t="shared" si="1"/>
        <v>0.95</v>
      </c>
      <c r="E27" s="41">
        <f t="shared" si="2"/>
        <v>1.29</v>
      </c>
      <c r="F27" s="133">
        <v>1.05</v>
      </c>
      <c r="G27" s="133">
        <v>1.1000000000000001</v>
      </c>
      <c r="H27" s="126"/>
      <c r="I27" s="133"/>
      <c r="J27" s="37">
        <v>0.95</v>
      </c>
      <c r="K27" s="37"/>
      <c r="L27" s="133">
        <v>1.29</v>
      </c>
      <c r="M27" s="37"/>
      <c r="N27" s="37"/>
      <c r="O27" s="133"/>
    </row>
    <row r="28" spans="1:15" x14ac:dyDescent="0.2">
      <c r="A28" s="124">
        <f>A6</f>
        <v>45627</v>
      </c>
      <c r="B28" s="64"/>
      <c r="C28" s="45">
        <f t="shared" si="0"/>
        <v>1.075</v>
      </c>
      <c r="D28" s="45">
        <f t="shared" si="1"/>
        <v>0.95</v>
      </c>
      <c r="E28" s="46">
        <f t="shared" si="2"/>
        <v>1.2</v>
      </c>
      <c r="F28" s="134">
        <v>1.2</v>
      </c>
      <c r="G28" s="117"/>
      <c r="H28" s="127"/>
      <c r="I28" s="117"/>
      <c r="J28" s="47">
        <v>0.95</v>
      </c>
      <c r="K28" s="47"/>
      <c r="L28" s="117"/>
      <c r="M28" s="47"/>
      <c r="N28" s="47"/>
      <c r="O28" s="134"/>
    </row>
    <row r="29" spans="1:15" x14ac:dyDescent="0.2">
      <c r="A29" s="48" t="s">
        <v>42</v>
      </c>
      <c r="B29" s="32">
        <v>1.9430300000000003</v>
      </c>
      <c r="C29" s="50"/>
      <c r="D29" s="59"/>
      <c r="E29" s="60"/>
      <c r="F29" s="137"/>
      <c r="G29" s="120"/>
      <c r="H29" s="61"/>
      <c r="I29" s="120"/>
      <c r="J29" s="62"/>
      <c r="K29" s="62"/>
      <c r="L29" s="120"/>
      <c r="M29" s="62"/>
      <c r="N29" s="62"/>
      <c r="O29" s="137"/>
    </row>
    <row r="30" spans="1:15" x14ac:dyDescent="0.2">
      <c r="A30" s="124">
        <f>A3</f>
        <v>44531</v>
      </c>
      <c r="B30" s="63"/>
      <c r="C30" s="39">
        <f t="shared" si="0"/>
        <v>1.51</v>
      </c>
      <c r="D30" s="40">
        <f t="shared" si="1"/>
        <v>1.51</v>
      </c>
      <c r="E30" s="41">
        <f t="shared" si="2"/>
        <v>1.51</v>
      </c>
      <c r="F30" s="133"/>
      <c r="G30" s="116"/>
      <c r="H30" s="126">
        <v>1.51</v>
      </c>
      <c r="I30" s="116"/>
      <c r="J30" s="37"/>
      <c r="K30" s="37"/>
      <c r="L30" s="116">
        <v>1.51</v>
      </c>
      <c r="M30" s="37"/>
      <c r="N30" s="140"/>
      <c r="O30" s="133"/>
    </row>
    <row r="31" spans="1:15" x14ac:dyDescent="0.2">
      <c r="A31" s="124">
        <f>A4</f>
        <v>44896</v>
      </c>
      <c r="B31" s="63"/>
      <c r="C31" s="39">
        <f t="shared" si="0"/>
        <v>2.2174999999999998</v>
      </c>
      <c r="D31" s="40">
        <f t="shared" si="1"/>
        <v>2</v>
      </c>
      <c r="E31" s="41">
        <f t="shared" si="2"/>
        <v>2.39</v>
      </c>
      <c r="F31" s="133"/>
      <c r="G31" s="116">
        <v>2</v>
      </c>
      <c r="H31" s="126">
        <v>2.35</v>
      </c>
      <c r="I31" s="116">
        <v>2</v>
      </c>
      <c r="J31" s="37">
        <v>2.25</v>
      </c>
      <c r="K31" s="37">
        <v>2.2999999999999998</v>
      </c>
      <c r="L31" s="116">
        <v>2.39</v>
      </c>
      <c r="M31" s="37">
        <v>2.2000000000000002</v>
      </c>
      <c r="N31" s="140"/>
      <c r="O31" s="133">
        <v>2.25</v>
      </c>
    </row>
    <row r="32" spans="1:15" x14ac:dyDescent="0.2">
      <c r="A32" s="124">
        <f>A5</f>
        <v>45261</v>
      </c>
      <c r="B32" s="63"/>
      <c r="C32" s="39">
        <f t="shared" si="0"/>
        <v>1.9375</v>
      </c>
      <c r="D32" s="40">
        <f t="shared" si="1"/>
        <v>1.5</v>
      </c>
      <c r="E32" s="41">
        <f t="shared" si="2"/>
        <v>2.25</v>
      </c>
      <c r="F32" s="133"/>
      <c r="G32" s="133">
        <v>2</v>
      </c>
      <c r="H32" s="126"/>
      <c r="I32" s="133">
        <v>1.5</v>
      </c>
      <c r="J32" s="37">
        <v>2</v>
      </c>
      <c r="K32" s="37"/>
      <c r="L32" s="133"/>
      <c r="M32" s="37"/>
      <c r="N32" s="140"/>
      <c r="O32" s="133">
        <v>2.25</v>
      </c>
    </row>
    <row r="33" spans="1:15" x14ac:dyDescent="0.2">
      <c r="A33" s="129">
        <f>A6</f>
        <v>45627</v>
      </c>
      <c r="B33" s="64"/>
      <c r="C33" s="44">
        <f t="shared" si="0"/>
        <v>1.9750000000000001</v>
      </c>
      <c r="D33" s="45">
        <f t="shared" si="1"/>
        <v>1.7</v>
      </c>
      <c r="E33" s="46">
        <f t="shared" si="2"/>
        <v>2.25</v>
      </c>
      <c r="F33" s="134"/>
      <c r="G33" s="117"/>
      <c r="H33" s="178"/>
      <c r="I33" s="117"/>
      <c r="J33" s="47">
        <v>1.7</v>
      </c>
      <c r="K33" s="47"/>
      <c r="L33" s="117"/>
      <c r="M33" s="47"/>
      <c r="N33" s="144"/>
      <c r="O33" s="134">
        <v>2.25</v>
      </c>
    </row>
    <row r="34" spans="1:15" ht="24" x14ac:dyDescent="0.2">
      <c r="A34" s="187" t="s">
        <v>43</v>
      </c>
      <c r="B34" s="32">
        <v>94.26700000000001</v>
      </c>
      <c r="C34" s="39"/>
      <c r="D34" s="40"/>
      <c r="E34" s="41"/>
      <c r="F34" s="133"/>
      <c r="G34" s="116"/>
      <c r="H34" s="36"/>
      <c r="I34" s="116"/>
      <c r="J34" s="295"/>
      <c r="K34" s="58"/>
      <c r="L34" s="116"/>
      <c r="M34" s="57"/>
      <c r="N34" s="57"/>
      <c r="O34" s="133"/>
    </row>
    <row r="35" spans="1:15" ht="11.25" customHeight="1" x14ac:dyDescent="0.2">
      <c r="A35" s="124">
        <f>A3</f>
        <v>44531</v>
      </c>
      <c r="B35" s="69"/>
      <c r="C35" s="39">
        <f t="shared" si="0"/>
        <v>78.45</v>
      </c>
      <c r="D35" s="40">
        <f t="shared" si="1"/>
        <v>77.2</v>
      </c>
      <c r="E35" s="41">
        <f t="shared" si="2"/>
        <v>79.7</v>
      </c>
      <c r="F35" s="133"/>
      <c r="G35" s="116"/>
      <c r="H35" s="36">
        <v>79.7</v>
      </c>
      <c r="I35" s="116"/>
      <c r="J35" s="133"/>
      <c r="K35" s="42"/>
      <c r="L35" s="116">
        <v>77.2</v>
      </c>
      <c r="M35" s="37"/>
      <c r="N35" s="37"/>
      <c r="O35" s="133"/>
    </row>
    <row r="36" spans="1:15" x14ac:dyDescent="0.2">
      <c r="A36" s="124">
        <f>A4</f>
        <v>44896</v>
      </c>
      <c r="B36" s="69"/>
      <c r="C36" s="39">
        <f t="shared" si="0"/>
        <v>89.4</v>
      </c>
      <c r="D36" s="40">
        <f t="shared" si="1"/>
        <v>75</v>
      </c>
      <c r="E36" s="41">
        <f t="shared" si="2"/>
        <v>100</v>
      </c>
      <c r="F36" s="133"/>
      <c r="G36" s="116"/>
      <c r="H36" s="36">
        <v>85</v>
      </c>
      <c r="I36" s="116"/>
      <c r="J36" s="133">
        <v>92</v>
      </c>
      <c r="K36" s="58">
        <v>100</v>
      </c>
      <c r="L36" s="116">
        <v>95</v>
      </c>
      <c r="M36" s="37"/>
      <c r="N36" s="37"/>
      <c r="O36" s="133">
        <v>75</v>
      </c>
    </row>
    <row r="37" spans="1:15" x14ac:dyDescent="0.2">
      <c r="A37" s="124">
        <f>A5</f>
        <v>45261</v>
      </c>
      <c r="B37" s="69"/>
      <c r="C37" s="39">
        <f t="shared" si="0"/>
        <v>76.5</v>
      </c>
      <c r="D37" s="40">
        <f t="shared" si="1"/>
        <v>75</v>
      </c>
      <c r="E37" s="41">
        <f t="shared" si="2"/>
        <v>78</v>
      </c>
      <c r="F37" s="133"/>
      <c r="G37" s="133"/>
      <c r="H37" s="36">
        <v>75</v>
      </c>
      <c r="I37" s="133"/>
      <c r="J37" s="133">
        <v>78</v>
      </c>
      <c r="K37" s="58"/>
      <c r="L37" s="133"/>
      <c r="M37" s="37"/>
      <c r="N37" s="37"/>
      <c r="O37" s="133"/>
    </row>
    <row r="38" spans="1:15" ht="12.75" thickBot="1" x14ac:dyDescent="0.25">
      <c r="A38" s="130">
        <f t="shared" ref="A38" si="4">A6</f>
        <v>45627</v>
      </c>
      <c r="B38" s="71"/>
      <c r="C38" s="72">
        <f t="shared" si="0"/>
        <v>73</v>
      </c>
      <c r="D38" s="73">
        <f t="shared" si="1"/>
        <v>73</v>
      </c>
      <c r="E38" s="72">
        <f t="shared" si="2"/>
        <v>73</v>
      </c>
      <c r="F38" s="138"/>
      <c r="G38" s="121"/>
      <c r="H38" s="138"/>
      <c r="I38" s="121"/>
      <c r="J38" s="138">
        <v>73</v>
      </c>
      <c r="K38" s="74"/>
      <c r="L38" s="121"/>
      <c r="M38" s="74"/>
      <c r="N38" s="74"/>
      <c r="O38" s="138"/>
    </row>
    <row r="39" spans="1:15" x14ac:dyDescent="0.2">
      <c r="A39" s="75"/>
      <c r="B39" s="76"/>
      <c r="C39" s="42"/>
      <c r="D39" s="42"/>
      <c r="E39" s="42"/>
      <c r="F39" s="58"/>
      <c r="G39" s="58"/>
      <c r="H39" s="58"/>
      <c r="I39" s="58"/>
      <c r="J39" s="58"/>
      <c r="K39" s="58"/>
      <c r="L39" s="58"/>
      <c r="M39" s="58"/>
      <c r="N39" s="58"/>
      <c r="O39" s="77"/>
    </row>
    <row r="40" spans="1:15" x14ac:dyDescent="0.2">
      <c r="A40" s="186"/>
      <c r="B40" s="30"/>
      <c r="C40" s="30"/>
      <c r="E40" s="56"/>
      <c r="F40" s="56"/>
      <c r="G40" s="56"/>
      <c r="H40" s="78"/>
      <c r="I40" s="78"/>
      <c r="J40" s="78"/>
      <c r="K40" s="78"/>
      <c r="L40" s="78"/>
      <c r="M40" s="78"/>
      <c r="N40" s="78"/>
    </row>
  </sheetData>
  <phoneticPr fontId="15" type="noConversion"/>
  <printOptions horizontalCentered="1" verticalCentered="1"/>
  <pageMargins left="0.74803149606299213" right="0.74803149606299213" top="0.98425196850393704" bottom="0.98425196850393704" header="0.51181102362204722" footer="0.51181102362204722"/>
  <pageSetup paperSize="9" scale="83" orientation="landscape" r:id="rId1"/>
  <headerFooter alignWithMargins="0">
    <oddFooter>&amp;C&amp;D  &amp;&amp;R&amp;Z&amp;F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Belgium</vt:lpstr>
      <vt:lpstr>Euro area</vt:lpstr>
      <vt:lpstr>Financial market and Oil price</vt:lpstr>
      <vt:lpstr>Summary!Print_Area</vt:lpstr>
      <vt:lpstr>Belgium!Print_Titles</vt:lpstr>
      <vt:lpstr>'Euro area'!Print_Titles</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Dresse Luc</dc:creator>
  <cp:lastModifiedBy>Basselier Raisa</cp:lastModifiedBy>
  <cp:lastPrinted>2021-12-20T09:48:24Z</cp:lastPrinted>
  <dcterms:created xsi:type="dcterms:W3CDTF">2017-02-16T16:28:55Z</dcterms:created>
  <dcterms:modified xsi:type="dcterms:W3CDTF">2022-03-30T12:12:08Z</dcterms:modified>
</cp:coreProperties>
</file>