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checkCompatibility="1" defaultThemeVersion="124226"/>
  <mc:AlternateContent xmlns:mc="http://schemas.openxmlformats.org/markup-compatibility/2006">
    <mc:Choice Requires="x15">
      <x15ac:absPath xmlns:x15ac="http://schemas.microsoft.com/office/spreadsheetml/2010/11/ac" url="https://nbb-my.sharepoint.com/personal/philippe_vanstapel_nbb_be/Documents/Desktop/"/>
    </mc:Choice>
  </mc:AlternateContent>
  <xr:revisionPtr revIDLastSave="0" documentId="14_{7E1B9928-50B2-4D41-835F-2BB4088B5DB5}" xr6:coauthVersionLast="47" xr6:coauthVersionMax="47" xr10:uidLastSave="{00000000-0000-0000-0000-000000000000}"/>
  <bookViews>
    <workbookView xWindow="-120" yWindow="-120" windowWidth="29040" windowHeight="15840" tabRatio="813" xr2:uid="{00000000-000D-0000-FFFF-FFFF00000000}"/>
  </bookViews>
  <sheets>
    <sheet name="1" sheetId="38" r:id="rId1"/>
    <sheet name="2.1" sheetId="69" r:id="rId2"/>
    <sheet name="2.2" sheetId="39" r:id="rId3"/>
    <sheet name="Activa" sheetId="1" r:id="rId4"/>
    <sheet name="Passiva" sheetId="2" r:id="rId5"/>
    <sheet name="Resultatenrekening" sheetId="3" r:id="rId6"/>
    <sheet name="5" sheetId="64" r:id="rId7"/>
    <sheet name="6.1" sheetId="6" r:id="rId8"/>
    <sheet name="6.2.1" sheetId="7" r:id="rId9"/>
    <sheet name="6.2.2" sheetId="70" r:id="rId10"/>
    <sheet name="6.2.3" sheetId="28" r:id="rId11"/>
    <sheet name="6.2.4" sheetId="29" r:id="rId12"/>
    <sheet name=" 6.2.5" sheetId="30" r:id="rId13"/>
    <sheet name="6.3.1" sheetId="31" r:id="rId14"/>
    <sheet name="6.3.2" sheetId="32" r:id="rId15"/>
    <sheet name="6.3.3" sheetId="33" r:id="rId16"/>
    <sheet name="6.3.4" sheetId="34" r:id="rId17"/>
    <sheet name="6.3.5" sheetId="35" r:id="rId18"/>
    <sheet name="6.3.6" sheetId="36" r:id="rId19"/>
    <sheet name="6.4.1" sheetId="37" r:id="rId20"/>
    <sheet name="6.4.2" sheetId="40" r:id="rId21"/>
    <sheet name="6.4.3" sheetId="41" r:id="rId22"/>
    <sheet name="6.5.1" sheetId="21" r:id="rId23"/>
    <sheet name="6.5.2" sheetId="42" r:id="rId24"/>
    <sheet name="6.6" sheetId="43" r:id="rId25"/>
    <sheet name="6.7.1" sheetId="44" r:id="rId26"/>
    <sheet name="6.7.2" sheetId="71" r:id="rId27"/>
    <sheet name="6.8" sheetId="45" r:id="rId28"/>
    <sheet name="6.9" sheetId="46" r:id="rId29"/>
    <sheet name="6.9 bis" sheetId="76" r:id="rId30"/>
    <sheet name="6.10" sheetId="49" r:id="rId31"/>
    <sheet name="6.11" sheetId="50" r:id="rId32"/>
    <sheet name="6.12" sheetId="51" r:id="rId33"/>
    <sheet name="6.13" sheetId="72" r:id="rId34"/>
    <sheet name="6.14" sheetId="53" r:id="rId35"/>
    <sheet name="6.15" sheetId="55" r:id="rId36"/>
    <sheet name="6.16" sheetId="60" r:id="rId37"/>
    <sheet name="6.17" sheetId="57" r:id="rId38"/>
    <sheet name="6.18" sheetId="56" r:id="rId39"/>
    <sheet name="sectie C a" sheetId="13" r:id="rId40"/>
    <sheet name="sectie C b" sheetId="14" r:id="rId41"/>
    <sheet name="sectie C e" sheetId="26" r:id="rId42"/>
    <sheet name="6.19 Waarderingsregels" sheetId="66" r:id="rId43"/>
    <sheet name="6.20 Andere toelichting" sheetId="77" r:id="rId44"/>
    <sheet name="7 Jaarverslag" sheetId="67" r:id="rId45"/>
    <sheet name="8 Verslag comm." sheetId="68" r:id="rId46"/>
    <sheet name="9 Betalingen aan overheden" sheetId="75" r:id="rId47"/>
    <sheet name="10 SOCIALE BALANS" sheetId="58" r:id="rId48"/>
    <sheet name="CONTROLES" sheetId="74" r:id="rId49"/>
  </sheets>
  <externalReferences>
    <externalReference r:id="rId50"/>
    <externalReference r:id="rId51"/>
  </externalReferences>
  <definedNames>
    <definedName name="_ftn1" localSheetId="0">'1'!$A$92</definedName>
    <definedName name="_ftn2" localSheetId="0">'1'!$A$93</definedName>
    <definedName name="_ftn3" localSheetId="0">'1'!$A$94</definedName>
    <definedName name="_ftnref1" localSheetId="0">'1'!$A$57</definedName>
    <definedName name="_ftnref2" localSheetId="0">'1'!$A$65</definedName>
    <definedName name="_ftnref3" localSheetId="0">'1'!$A$72</definedName>
    <definedName name="_xlnm.Print_Area" localSheetId="12">' 6.2.5'!$A$1:$F$28</definedName>
    <definedName name="_xlnm.Print_Area" localSheetId="0">'1'!$A$1:$T$44</definedName>
    <definedName name="_xlnm.Print_Area" localSheetId="7">'6.1'!$A$1:$E$18</definedName>
    <definedName name="_xlnm.Print_Area" localSheetId="30">'6.10'!$A$1:$D$83</definedName>
    <definedName name="_xlnm.Print_Area" localSheetId="35">'6.15'!$A$1:$D$122</definedName>
    <definedName name="_xlnm.Print_Area" localSheetId="8">'6.2.1'!$A$1:$E$27</definedName>
    <definedName name="_xlnm.Print_Area" localSheetId="10">'6.2.3'!$A$1:$E$28</definedName>
    <definedName name="_xlnm.Print_Area" localSheetId="13">'6.3.1'!$A$1:$E$39</definedName>
    <definedName name="_xlnm.Print_Area" localSheetId="14">'6.3.2'!$A$1:$E$40</definedName>
    <definedName name="_xlnm.Print_Area" localSheetId="15">'6.3.3'!$A$1:$E$40</definedName>
    <definedName name="_xlnm.Print_Area" localSheetId="16">'6.3.4'!$A$1:$E$45</definedName>
    <definedName name="_xlnm.Print_Area" localSheetId="17">'6.3.5'!$A$1:$E$40</definedName>
    <definedName name="_xlnm.Print_Area" localSheetId="18">'6.3.6'!$A$1:$E$41</definedName>
    <definedName name="_xlnm.Print_Area" localSheetId="19">'6.4.1'!$A$1:$E$61</definedName>
    <definedName name="_xlnm.Print_Area" localSheetId="20">'6.4.2'!$A$1:$E$61</definedName>
    <definedName name="_xlnm.Print_Area" localSheetId="21">'6.4.3'!$A$1:$E$61</definedName>
    <definedName name="_xlnm.Print_Area" localSheetId="22">'6.5.1'!$A$1:$H$13</definedName>
    <definedName name="_xlnm.Print_Area" localSheetId="23">'6.5.2'!$A$1:$N$20</definedName>
    <definedName name="_xlnm.Print_Area" localSheetId="24">'6.6'!$A$1:$I$35</definedName>
    <definedName name="_xlnm.Print_Area" localSheetId="28">'6.9'!$A$1:$K$107</definedName>
    <definedName name="_xlnm.Print_Area" localSheetId="5">Resultatenrekening!$A$1:$F$99</definedName>
    <definedName name="_xlnm.Print_Area" localSheetId="39">'sectie C a'!$A$1:$C$79</definedName>
    <definedName name="_xlnm.Print_Area" localSheetId="40">'sectie C b'!$A$1:$P$81</definedName>
    <definedName name="_xlnm.Print_Area" localSheetId="41">'sectie C e'!$A$2:$O$238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3" l="1"/>
  <c r="B73" i="13"/>
  <c r="C61" i="13"/>
  <c r="B61" i="13"/>
  <c r="F42" i="74" l="1"/>
  <c r="F37" i="74"/>
  <c r="F32" i="74"/>
  <c r="F33" i="74"/>
  <c r="F35" i="74"/>
  <c r="F27" i="74"/>
  <c r="F28" i="74"/>
  <c r="F29" i="74"/>
  <c r="F24" i="74"/>
  <c r="F18" i="74"/>
  <c r="F13" i="74"/>
  <c r="F14" i="74"/>
  <c r="F16" i="74"/>
  <c r="F10" i="74"/>
  <c r="F9" i="74"/>
  <c r="F8" i="74"/>
  <c r="F5" i="74"/>
  <c r="F46" i="74" l="1"/>
  <c r="C21" i="13"/>
  <c r="B21" i="13"/>
  <c r="E46" i="74" s="1"/>
  <c r="B1" i="77" l="1"/>
  <c r="D110" i="55"/>
  <c r="C110" i="55"/>
  <c r="D104" i="55"/>
  <c r="C104" i="55"/>
  <c r="D96" i="55"/>
  <c r="C96" i="55"/>
  <c r="D77" i="55"/>
  <c r="C77" i="55"/>
  <c r="D71" i="55"/>
  <c r="C71" i="55"/>
  <c r="D63" i="55"/>
  <c r="C63" i="55"/>
  <c r="D26" i="55"/>
  <c r="C26" i="55"/>
  <c r="D20" i="55"/>
  <c r="C20" i="55"/>
  <c r="D14" i="55"/>
  <c r="C14" i="55"/>
  <c r="D6" i="55"/>
  <c r="C6" i="55"/>
  <c r="D15" i="72"/>
  <c r="C15" i="72"/>
  <c r="D7" i="72"/>
  <c r="C7" i="72"/>
  <c r="J24" i="51"/>
  <c r="I24" i="51"/>
  <c r="J18" i="51"/>
  <c r="J17" i="51" s="1"/>
  <c r="I18" i="51"/>
  <c r="I17" i="51" s="1"/>
  <c r="J11" i="51"/>
  <c r="I11" i="51"/>
  <c r="J6" i="51"/>
  <c r="I6" i="51"/>
  <c r="I5" i="51" s="1"/>
  <c r="D33" i="50"/>
  <c r="C33" i="50"/>
  <c r="D27" i="50"/>
  <c r="C27" i="50"/>
  <c r="D68" i="49"/>
  <c r="C68" i="49"/>
  <c r="D62" i="49"/>
  <c r="C62" i="49"/>
  <c r="D48" i="49"/>
  <c r="C48" i="49"/>
  <c r="D32" i="49"/>
  <c r="C32" i="49"/>
  <c r="B95" i="46"/>
  <c r="K78" i="46"/>
  <c r="K74" i="46"/>
  <c r="K68" i="46"/>
  <c r="K83" i="46" s="1"/>
  <c r="K59" i="46"/>
  <c r="K53" i="46"/>
  <c r="K43" i="46"/>
  <c r="K37" i="46"/>
  <c r="K48" i="46" s="1"/>
  <c r="K29" i="46"/>
  <c r="K34" i="46" s="1"/>
  <c r="K23" i="46"/>
  <c r="K15" i="46"/>
  <c r="K9" i="46"/>
  <c r="K20" i="46" s="1"/>
  <c r="G20" i="64"/>
  <c r="F20" i="64"/>
  <c r="G14" i="64"/>
  <c r="F14" i="64"/>
  <c r="G11" i="64"/>
  <c r="F11" i="64"/>
  <c r="F30" i="2"/>
  <c r="E30" i="2"/>
  <c r="K65" i="46" l="1"/>
  <c r="J5" i="51"/>
  <c r="F31" i="64"/>
  <c r="F82" i="3"/>
  <c r="F60" i="3"/>
  <c r="F53" i="3" s="1"/>
  <c r="F54" i="3"/>
  <c r="F52" i="3"/>
  <c r="F48" i="3"/>
  <c r="F43" i="3"/>
  <c r="F41" i="3"/>
  <c r="F31" i="3"/>
  <c r="F17" i="3"/>
  <c r="F16" i="3" s="1"/>
  <c r="F11" i="3"/>
  <c r="F5" i="3" s="1"/>
  <c r="E82" i="3"/>
  <c r="E60" i="3"/>
  <c r="E54" i="3"/>
  <c r="E48" i="3"/>
  <c r="F42" i="3" l="1"/>
  <c r="F38" i="3"/>
  <c r="F39" i="3"/>
  <c r="F66" i="3" l="1"/>
  <c r="F72" i="3" s="1"/>
  <c r="F68" i="3"/>
  <c r="F73" i="3" s="1"/>
  <c r="F76" i="3" l="1"/>
  <c r="F77" i="3"/>
  <c r="F86" i="3" l="1"/>
  <c r="F87" i="3"/>
  <c r="F93" i="3" l="1"/>
  <c r="F92" i="3"/>
  <c r="E11" i="3" l="1"/>
  <c r="E5" i="3" s="1"/>
  <c r="E31" i="3"/>
  <c r="AC32" i="76" l="1"/>
  <c r="AC27" i="76"/>
  <c r="AC15" i="76"/>
  <c r="AC10" i="76"/>
  <c r="AA32" i="76"/>
  <c r="AA27" i="76"/>
  <c r="AA15" i="76"/>
  <c r="AA10" i="76"/>
  <c r="Z32" i="76"/>
  <c r="Z27" i="76"/>
  <c r="Z15" i="76"/>
  <c r="Z10" i="76"/>
  <c r="B1" i="1" l="1"/>
  <c r="E52" i="3"/>
  <c r="Y32" i="76" l="1"/>
  <c r="X32" i="76"/>
  <c r="W32" i="76"/>
  <c r="V32" i="76"/>
  <c r="U32" i="76"/>
  <c r="T32" i="76"/>
  <c r="S32" i="76"/>
  <c r="R32" i="76"/>
  <c r="Q32" i="76"/>
  <c r="P32" i="76"/>
  <c r="O32" i="76"/>
  <c r="N32" i="76"/>
  <c r="M32" i="76"/>
  <c r="L32" i="76"/>
  <c r="K32" i="76"/>
  <c r="J32" i="76"/>
  <c r="I32" i="76"/>
  <c r="H32" i="76"/>
  <c r="Y27" i="76"/>
  <c r="X27" i="76"/>
  <c r="W27" i="76"/>
  <c r="V27" i="76"/>
  <c r="U27" i="76"/>
  <c r="T27" i="76"/>
  <c r="S27" i="76"/>
  <c r="R27" i="76"/>
  <c r="Q27" i="76"/>
  <c r="P27" i="76"/>
  <c r="O27" i="76"/>
  <c r="N27" i="76"/>
  <c r="M27" i="76"/>
  <c r="L27" i="76"/>
  <c r="K27" i="76"/>
  <c r="J27" i="76"/>
  <c r="I27" i="76"/>
  <c r="H27" i="76"/>
  <c r="Y15" i="76"/>
  <c r="X15" i="76"/>
  <c r="W15" i="76"/>
  <c r="V15" i="76"/>
  <c r="U15" i="76"/>
  <c r="T15" i="76"/>
  <c r="S15" i="76"/>
  <c r="R15" i="76"/>
  <c r="Q15" i="76"/>
  <c r="P15" i="76"/>
  <c r="O15" i="76"/>
  <c r="N15" i="76"/>
  <c r="M15" i="76"/>
  <c r="L15" i="76"/>
  <c r="K15" i="76"/>
  <c r="J15" i="76"/>
  <c r="I15" i="76"/>
  <c r="H15" i="76"/>
  <c r="Y10" i="76"/>
  <c r="X10" i="76"/>
  <c r="W10" i="76"/>
  <c r="V10" i="76"/>
  <c r="U10" i="76"/>
  <c r="T10" i="76"/>
  <c r="S10" i="76"/>
  <c r="R10" i="76"/>
  <c r="Q10" i="76"/>
  <c r="P10" i="76"/>
  <c r="O10" i="76"/>
  <c r="N10" i="76"/>
  <c r="M10" i="76"/>
  <c r="L10" i="76"/>
  <c r="K10" i="76"/>
  <c r="J10" i="76"/>
  <c r="I10" i="76"/>
  <c r="H10" i="76"/>
  <c r="F7" i="74" s="1"/>
  <c r="F3" i="74" s="1"/>
  <c r="B1" i="76"/>
  <c r="F12" i="74" l="1"/>
  <c r="F31" i="74"/>
  <c r="F26" i="74"/>
  <c r="D38" i="33"/>
  <c r="D38" i="70"/>
  <c r="E23" i="1" l="1"/>
  <c r="E7" i="2"/>
  <c r="E11" i="1"/>
  <c r="G31" i="64" l="1"/>
  <c r="B1" i="58" l="1"/>
  <c r="B1" i="75"/>
  <c r="B1" i="68"/>
  <c r="B1" i="67"/>
  <c r="B1" i="66"/>
  <c r="B1" i="26"/>
  <c r="B1" i="14"/>
  <c r="B1" i="13"/>
  <c r="B56" i="56"/>
  <c r="B1" i="56"/>
  <c r="B1" i="57"/>
  <c r="B1" i="60"/>
  <c r="B1" i="55"/>
  <c r="B1" i="53"/>
  <c r="B1" i="72"/>
  <c r="B1" i="51"/>
  <c r="B1" i="50"/>
  <c r="B1" i="49"/>
  <c r="B1" i="46"/>
  <c r="B1" i="45"/>
  <c r="B1" i="71"/>
  <c r="B1" i="44"/>
  <c r="B1" i="43"/>
  <c r="B1" i="42"/>
  <c r="B1" i="21"/>
  <c r="B1" i="41"/>
  <c r="B1" i="40"/>
  <c r="B1" i="37"/>
  <c r="B1" i="36"/>
  <c r="B1" i="35"/>
  <c r="B1" i="34"/>
  <c r="B1" i="33"/>
  <c r="B1" i="32"/>
  <c r="B1" i="31"/>
  <c r="B1" i="30"/>
  <c r="B1" i="29"/>
  <c r="B1" i="28"/>
  <c r="B1" i="70"/>
  <c r="B1" i="7"/>
  <c r="B1" i="6"/>
  <c r="B1" i="64"/>
  <c r="B1" i="3"/>
  <c r="B1" i="2"/>
  <c r="B1" i="39"/>
  <c r="B1" i="69"/>
  <c r="H15" i="43"/>
  <c r="G15" i="43"/>
  <c r="H7" i="43"/>
  <c r="G7" i="43"/>
  <c r="D58" i="41"/>
  <c r="D36" i="41"/>
  <c r="D25" i="41"/>
  <c r="D15" i="41"/>
  <c r="D58" i="40"/>
  <c r="D36" i="40"/>
  <c r="D25" i="40"/>
  <c r="D15" i="40"/>
  <c r="D58" i="37"/>
  <c r="C12" i="13"/>
  <c r="B12" i="13"/>
  <c r="B41" i="13" s="1"/>
  <c r="B47" i="13" s="1"/>
  <c r="B75" i="13" s="1"/>
  <c r="F95" i="2"/>
  <c r="E95" i="2"/>
  <c r="E31" i="74" s="1"/>
  <c r="G31" i="74" s="1"/>
  <c r="F79" i="2"/>
  <c r="E79" i="2"/>
  <c r="E12" i="74" s="1"/>
  <c r="G12" i="74" s="1"/>
  <c r="F64" i="2"/>
  <c r="F60" i="2"/>
  <c r="E64" i="2"/>
  <c r="E60" i="2"/>
  <c r="F48" i="2"/>
  <c r="F27" i="1"/>
  <c r="F23" i="1"/>
  <c r="F20" i="1"/>
  <c r="D42" i="37"/>
  <c r="D36" i="37"/>
  <c r="D25" i="37"/>
  <c r="D15" i="37"/>
  <c r="D44" i="37" s="1"/>
  <c r="D37" i="36"/>
  <c r="D25" i="36"/>
  <c r="D15" i="36"/>
  <c r="D37" i="35"/>
  <c r="D25" i="35"/>
  <c r="D15" i="35"/>
  <c r="D39" i="35" s="1"/>
  <c r="D37" i="34"/>
  <c r="D25" i="34"/>
  <c r="D15" i="34"/>
  <c r="D26" i="33"/>
  <c r="D15" i="33"/>
  <c r="D38" i="32"/>
  <c r="D26" i="32"/>
  <c r="D15" i="32"/>
  <c r="D37" i="31"/>
  <c r="D25" i="31"/>
  <c r="D15" i="31"/>
  <c r="D26" i="30"/>
  <c r="D28" i="30" s="1"/>
  <c r="D15" i="30"/>
  <c r="D26" i="29"/>
  <c r="D15" i="29"/>
  <c r="D26" i="28"/>
  <c r="D15" i="28"/>
  <c r="D26" i="70"/>
  <c r="D15" i="70"/>
  <c r="D25" i="7"/>
  <c r="D14" i="7"/>
  <c r="D12" i="6"/>
  <c r="G51" i="74"/>
  <c r="F51" i="74"/>
  <c r="E42" i="74"/>
  <c r="E27" i="74"/>
  <c r="G27" i="74" s="1"/>
  <c r="E28" i="74"/>
  <c r="G28" i="74" s="1"/>
  <c r="E29" i="74"/>
  <c r="G29" i="74" s="1"/>
  <c r="E32" i="74"/>
  <c r="G32" i="74" s="1"/>
  <c r="E33" i="74"/>
  <c r="G33" i="74" s="1"/>
  <c r="E35" i="74"/>
  <c r="G35" i="74" s="1"/>
  <c r="E37" i="74"/>
  <c r="E24" i="74"/>
  <c r="G24" i="74" s="1"/>
  <c r="E8" i="74"/>
  <c r="G8" i="74" s="1"/>
  <c r="E9" i="74"/>
  <c r="G9" i="74" s="1"/>
  <c r="E10" i="74"/>
  <c r="G10" i="74" s="1"/>
  <c r="E13" i="74"/>
  <c r="G13" i="74" s="1"/>
  <c r="E14" i="74"/>
  <c r="G14" i="74" s="1"/>
  <c r="E16" i="74"/>
  <c r="G16" i="74" s="1"/>
  <c r="E18" i="74"/>
  <c r="E5" i="74"/>
  <c r="E43" i="3"/>
  <c r="E41" i="3" s="1"/>
  <c r="F11" i="1"/>
  <c r="E20" i="1"/>
  <c r="E27" i="1"/>
  <c r="E33" i="1"/>
  <c r="F33" i="1"/>
  <c r="E38" i="1"/>
  <c r="E37" i="1" s="1"/>
  <c r="F38" i="1"/>
  <c r="F37" i="1" s="1"/>
  <c r="E47" i="1"/>
  <c r="F47" i="1"/>
  <c r="E51" i="1"/>
  <c r="F51" i="1"/>
  <c r="E57" i="1"/>
  <c r="F57" i="1"/>
  <c r="D42" i="40"/>
  <c r="D42" i="41"/>
  <c r="D3" i="3"/>
  <c r="E3" i="3"/>
  <c r="F3" i="3"/>
  <c r="E17" i="3"/>
  <c r="E16" i="3" s="1"/>
  <c r="E39" i="3" s="1"/>
  <c r="F7" i="2"/>
  <c r="E15" i="2"/>
  <c r="E14" i="2" s="1"/>
  <c r="E13" i="2" s="1"/>
  <c r="E5" i="2" s="1"/>
  <c r="F15" i="2"/>
  <c r="F14" i="2" s="1"/>
  <c r="F13" i="2" s="1"/>
  <c r="E28" i="2"/>
  <c r="F28" i="2"/>
  <c r="E42" i="2"/>
  <c r="F42" i="2"/>
  <c r="E57" i="2"/>
  <c r="F57" i="2"/>
  <c r="E74" i="2"/>
  <c r="E7" i="74" s="1"/>
  <c r="F74" i="2"/>
  <c r="E90" i="2"/>
  <c r="F90" i="2"/>
  <c r="D28" i="29"/>
  <c r="G8" i="64"/>
  <c r="G18" i="64" s="1"/>
  <c r="E48" i="2"/>
  <c r="D39" i="34" l="1"/>
  <c r="C41" i="13"/>
  <c r="C47" i="13" s="1"/>
  <c r="C75" i="13" s="1"/>
  <c r="F5" i="2"/>
  <c r="F19" i="1"/>
  <c r="F7" i="1" s="1"/>
  <c r="F63" i="1" s="1"/>
  <c r="D39" i="36"/>
  <c r="D27" i="7"/>
  <c r="E38" i="3"/>
  <c r="F87" i="2"/>
  <c r="F31" i="1"/>
  <c r="D28" i="70"/>
  <c r="D39" i="31"/>
  <c r="D40" i="32"/>
  <c r="D44" i="40"/>
  <c r="D44" i="41"/>
  <c r="E19" i="1"/>
  <c r="E7" i="1" s="1"/>
  <c r="E63" i="1" s="1"/>
  <c r="D28" i="28"/>
  <c r="D40" i="33"/>
  <c r="G42" i="74"/>
  <c r="G46" i="74"/>
  <c r="E31" i="1"/>
  <c r="F71" i="2"/>
  <c r="F69" i="2" s="1"/>
  <c r="F39" i="2" s="1"/>
  <c r="E41" i="2"/>
  <c r="G37" i="74"/>
  <c r="G7" i="74"/>
  <c r="G18" i="74"/>
  <c r="G5" i="74"/>
  <c r="E53" i="3"/>
  <c r="E42" i="3"/>
  <c r="F41" i="2"/>
  <c r="E26" i="74"/>
  <c r="G26" i="74" s="1"/>
  <c r="E87" i="2"/>
  <c r="E22" i="74" s="1"/>
  <c r="F22" i="74"/>
  <c r="E54" i="2"/>
  <c r="F54" i="2"/>
  <c r="E71" i="2"/>
  <c r="G22" i="74" l="1"/>
  <c r="F105" i="2"/>
  <c r="E68" i="3"/>
  <c r="E73" i="3" s="1"/>
  <c r="E66" i="3"/>
  <c r="E72" i="3" s="1"/>
  <c r="E3" i="74"/>
  <c r="G3" i="74" s="1"/>
  <c r="E69" i="2"/>
  <c r="E39" i="2" s="1"/>
  <c r="E105" i="2" s="1"/>
  <c r="E77" i="3" l="1"/>
  <c r="E76" i="3"/>
  <c r="E86" i="3" l="1"/>
  <c r="E87" i="3"/>
  <c r="E93" i="3" l="1"/>
  <c r="E92" i="3"/>
  <c r="F9" i="64" s="1"/>
  <c r="F8" i="64" s="1"/>
  <c r="F18" i="6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JPALMANS</author>
    <author>freddy.biets</author>
  </authors>
  <commentList>
    <comment ref="B6" authorId="0" shapeId="0" xr:uid="{00000000-0006-0000-0000-000001000000}">
      <text>
        <r>
          <rPr>
            <sz val="8"/>
            <color indexed="81"/>
            <rFont val="Tahoma"/>
            <family val="2"/>
          </rPr>
          <t>Vul de naam in van de onderneming.</t>
        </r>
      </text>
    </comment>
    <comment ref="C8" authorId="0" shapeId="0" xr:uid="{00000000-0006-0000-0000-000002000000}">
      <text>
        <r>
          <rPr>
            <sz val="8"/>
            <color indexed="81"/>
            <rFont val="Tahoma"/>
            <family val="2"/>
          </rPr>
          <t>Vul de rechtsvorm in van uw onderneming.</t>
        </r>
      </text>
    </comment>
    <comment ref="C9" authorId="0" shapeId="0" xr:uid="{00000000-0006-0000-0000-000003000000}">
      <text>
        <r>
          <rPr>
            <sz val="8"/>
            <color indexed="81"/>
            <rFont val="Tahoma"/>
            <family val="2"/>
          </rPr>
          <t>Vul het adres  in.</t>
        </r>
      </text>
    </comment>
    <comment ref="O9" authorId="0" shapeId="0" xr:uid="{00000000-0006-0000-0000-000004000000}">
      <text>
        <r>
          <rPr>
            <sz val="8"/>
            <color indexed="81"/>
            <rFont val="Tahoma"/>
            <family val="2"/>
          </rPr>
          <t>Vul het huisnummer in.</t>
        </r>
      </text>
    </comment>
    <comment ref="Q9" authorId="1" shapeId="0" xr:uid="{00000000-0006-0000-0000-000005000000}">
      <text>
        <r>
          <rPr>
            <sz val="8"/>
            <color indexed="81"/>
            <rFont val="Tahoma"/>
            <family val="2"/>
          </rPr>
          <t>Vul desgevallend het busnummer
 in.</t>
        </r>
      </text>
    </comment>
    <comment ref="C10" authorId="0" shapeId="0" xr:uid="{00000000-0006-0000-0000-000006000000}">
      <text>
        <r>
          <rPr>
            <sz val="8"/>
            <color indexed="81"/>
            <rFont val="Tahoma"/>
            <family val="2"/>
          </rPr>
          <t>Vul het postnummer in.</t>
        </r>
      </text>
    </comment>
    <comment ref="M12" authorId="0" shapeId="0" xr:uid="{00000000-0006-0000-0000-000007000000}">
      <text>
        <r>
          <rPr>
            <sz val="8"/>
            <color indexed="81"/>
            <rFont val="Tahoma"/>
            <family val="2"/>
          </rPr>
          <t>Vul de naam van de gemeente/stad in.</t>
        </r>
      </text>
    </comment>
    <comment ref="O15" authorId="0" shapeId="0" xr:uid="{00000000-0006-0000-0000-000008000000}">
      <text>
        <r>
          <rPr>
            <sz val="8"/>
            <color indexed="81"/>
            <rFont val="Tahoma"/>
            <family val="2"/>
          </rPr>
          <t>Vul het ondernemingsnummer in.</t>
        </r>
      </text>
    </comment>
    <comment ref="B17" authorId="0" shapeId="0" xr:uid="{00000000-0006-0000-0000-000009000000}">
      <text>
        <r>
          <rPr>
            <sz val="8"/>
            <color indexed="81"/>
            <rFont val="Tahoma"/>
            <family val="2"/>
          </rPr>
          <t>Vul de datum in waarop de oprichtingsakte van de onderneming is neergelegd of de datum van het recentste stuk
dat de datum van bekendmaking van de oprichtingsakte en van de akte tot statutenwijziging vermeldt.</t>
        </r>
      </text>
    </comment>
    <comment ref="M24" authorId="0" shapeId="0" xr:uid="{00000000-0006-0000-0000-00000A000000}">
      <text>
        <r>
          <rPr>
            <sz val="8"/>
            <color indexed="81"/>
            <rFont val="Tahoma"/>
            <family val="2"/>
          </rPr>
          <t>Vul de datum in waarop de algemene vergadering deze jaarrekening goedgekeurd heeft.</t>
        </r>
      </text>
    </comment>
    <comment ref="K26" authorId="0" shapeId="0" xr:uid="{00000000-0006-0000-0000-00000B000000}">
      <text>
        <r>
          <rPr>
            <sz val="8"/>
            <color indexed="81"/>
            <rFont val="Tahoma"/>
            <family val="2"/>
          </rPr>
          <t>Vul de begindatum van het boekjaar in.</t>
        </r>
      </text>
    </comment>
    <comment ref="O26" authorId="0" shapeId="0" xr:uid="{00000000-0006-0000-0000-00000C000000}">
      <text>
        <r>
          <rPr>
            <sz val="8"/>
            <color indexed="81"/>
            <rFont val="Tahoma"/>
            <family val="2"/>
          </rPr>
          <t>Vul de einddatum van het boekjaar in.</t>
        </r>
      </text>
    </comment>
    <comment ref="K28" authorId="0" shapeId="0" xr:uid="{00000000-0006-0000-0000-00000D000000}">
      <text>
        <r>
          <rPr>
            <sz val="8"/>
            <color indexed="81"/>
            <rFont val="Tahoma"/>
            <family val="2"/>
          </rPr>
          <t>Vul de begindatum van het vorige boekjaar in.</t>
        </r>
      </text>
    </comment>
    <comment ref="O28" authorId="0" shapeId="0" xr:uid="{00000000-0006-0000-0000-00000E000000}">
      <text>
        <r>
          <rPr>
            <sz val="8"/>
            <color indexed="81"/>
            <rFont val="Tahoma"/>
            <family val="2"/>
          </rPr>
          <t>Vul de einddatum van het vorige boekjaar in.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MARTIN ELICES Mélissa</author>
  </authors>
  <commentList>
    <comment ref="E1" authorId="0" shapeId="0" xr:uid="{00000000-0006-0000-2900-000001000000}">
      <text>
        <r>
          <rPr>
            <b/>
            <sz val="9"/>
            <color indexed="81"/>
            <rFont val="Tahoma"/>
            <family val="2"/>
          </rPr>
          <t xml:space="preserve">art 17 4°
 KB 25.4.2014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MARTIN ELICES Mélissa</author>
  </authors>
  <commentList>
    <comment ref="E1" authorId="0" shapeId="0" xr:uid="{00000000-0006-0000-2A00-000001000000}">
      <text>
        <r>
          <rPr>
            <b/>
            <sz val="9"/>
            <color indexed="81"/>
            <rFont val="Tahoma"/>
            <family val="2"/>
          </rPr>
          <t>KB 25.04.2014 artikel 17, 4° (BS 27.06.2014 p.48264)
:</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MARTIN ELICES Mélissa</author>
  </authors>
  <commentList>
    <comment ref="C51" authorId="0" shapeId="0" xr:uid="{00000000-0006-0000-3000-000002000000}">
      <text>
        <r>
          <rPr>
            <sz val="9"/>
            <color indexed="81"/>
            <rFont val="Tahoma"/>
            <family val="2"/>
          </rPr>
          <t xml:space="preserve">Rapport au roi AR 25.04.2014
MB p. 48251, Art. 16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JPALMANS</author>
  </authors>
  <commentList>
    <comment ref="A11" authorId="0" shapeId="0" xr:uid="{00000000-0006-0000-0100-000001000000}">
      <text>
        <r>
          <rPr>
            <sz val="8"/>
            <color indexed="81"/>
            <rFont val="Tahoma"/>
            <family val="2"/>
          </rPr>
          <t>Vul van elke bestuurder en van elke commissaris de volgende gegevens in: naam, voornamen, beroep, straat, nummer, postnummer, gemeente en functie in de vereniging.
Gebruik zo nodig ook de invulvelden op blz. VSKO1.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ELICES Mélissa</author>
    <author>JPALMANS</author>
  </authors>
  <commentList>
    <comment ref="K2" authorId="0" shapeId="0" xr:uid="{00000000-0006-0000-0200-000001000000}">
      <text>
        <r>
          <rPr>
            <sz val="9"/>
            <color indexed="81"/>
            <rFont val="Tahoma"/>
            <family val="2"/>
          </rPr>
          <t>NBB comment:
de NBB moet weten welke tarief van toepassing is. Gelieve dus de hoofding aan te passen in functie van de groote criteria aub.
VOL_AUT 1.2. : volledig model (NL)
VKT_AUT 1.2: verkort model (NL)</t>
        </r>
      </text>
    </comment>
    <comment ref="A28" authorId="1" shapeId="0" xr:uid="{00000000-0006-0000-0200-000002000000}">
      <text>
        <r>
          <rPr>
            <sz val="8"/>
            <color indexed="81"/>
            <rFont val="Tahoma"/>
            <family val="2"/>
          </rPr>
          <t>Vul eventueel naam, voornamen, beroep en woonplaats in (facultatieve vermelding).</t>
        </r>
      </text>
    </comment>
    <comment ref="J28" authorId="1" shapeId="0" xr:uid="{00000000-0006-0000-0200-000003000000}">
      <text>
        <r>
          <rPr>
            <sz val="8"/>
            <color indexed="81"/>
            <rFont val="Tahoma"/>
            <family val="2"/>
          </rPr>
          <t>Vul eventueel het lidmaatschapsnummer bij het instituut in (facultatieve vermelding).</t>
        </r>
      </text>
    </comment>
    <comment ref="L28" authorId="1" shapeId="0" xr:uid="{00000000-0006-0000-0200-000004000000}">
      <text>
        <r>
          <rPr>
            <sz val="8"/>
            <color indexed="81"/>
            <rFont val="Tahoma"/>
            <family val="2"/>
          </rPr>
          <t>Vul eventueel de code voor de aard van de opdracht in: A = het voeren van de boekhouding van de vereniging; B = het opstellen van de jaarrekening van de vereniging; C = het verifiëren van deze jaarrekening; D = het corrigeren van deze jaarrekening (facultatieve vermelding; meer dan één code mogelijk).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 DEN BOGAERT Lennert</author>
  </authors>
  <commentList>
    <comment ref="B58" authorId="0" shapeId="0" xr:uid="{00000000-0006-0000-0300-000001000000}">
      <text>
        <r>
          <rPr>
            <b/>
            <sz val="9"/>
            <color indexed="81"/>
            <rFont val="Tahoma"/>
            <family val="2"/>
          </rPr>
          <t>KB 25.04.2014
Art. 15, 1°</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ELICES Mélissa</author>
  </authors>
  <commentList>
    <comment ref="B13" authorId="0" shapeId="0" xr:uid="{00000000-0006-0000-0500-000001000000}">
      <text>
        <r>
          <rPr>
            <sz val="9"/>
            <color indexed="81"/>
            <rFont val="Tahoma"/>
            <family val="2"/>
          </rPr>
          <t xml:space="preserve">Rapport au roi AR 25.04.2014
MB p. 48251, Art. 16
</t>
        </r>
      </text>
    </comment>
    <comment ref="B41" authorId="0" shapeId="0" xr:uid="{00000000-0006-0000-0500-000002000000}">
      <text>
        <r>
          <rPr>
            <b/>
            <sz val="9"/>
            <color indexed="81"/>
            <rFont val="Tahoma"/>
            <family val="2"/>
          </rPr>
          <t>KB 25.04.2014 artikel 16, 2° ( BS 27.06.2014 p.48262)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JPALMANS</author>
  </authors>
  <commentList>
    <comment ref="H8" authorId="0" shapeId="0" xr:uid="{00000000-0006-0000-1B00-000001000000}">
      <text>
        <r>
          <rPr>
            <sz val="8"/>
            <color indexed="81"/>
            <rFont val="Tahoma"/>
            <family val="2"/>
          </rPr>
          <t>Vul het bedrag in van de verrichting voor het huidige boekjaar.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JPALMANS</author>
  </authors>
  <commentList>
    <comment ref="C102" authorId="0" shapeId="0" xr:uid="{BE48F324-106A-4B7A-83A7-64F51931BADD}">
      <text>
        <r>
          <rPr>
            <sz val="8"/>
            <color indexed="81"/>
            <rFont val="Tahoma"/>
            <family val="2"/>
          </rPr>
          <t>Omschrijf de verrichting op de overlopende rekening.</t>
        </r>
      </text>
    </comment>
    <comment ref="H102" authorId="0" shapeId="0" xr:uid="{D9E36773-5DD2-441E-BCE7-EA33AE1D93A6}">
      <text>
        <r>
          <rPr>
            <sz val="8"/>
            <color indexed="81"/>
            <rFont val="Tahoma"/>
            <family val="2"/>
          </rPr>
          <t>Vul het bedrag in van de verrichting voor het huidige boekjaar.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ELICES Mélissa</author>
  </authors>
  <commentList>
    <comment ref="F1" authorId="0" shapeId="0" xr:uid="{00000000-0006-0000-1D00-000001000000}">
      <text>
        <r>
          <rPr>
            <sz val="9"/>
            <color indexed="81"/>
            <rFont val="Tahoma"/>
            <family val="2"/>
          </rPr>
          <t xml:space="preserve">KB 25.04.2014 artikel 17, 2° ( BS 27.06.2014 p.48262/3)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MARTIN ELICES Mélissa</author>
  </authors>
  <commentList>
    <comment ref="C1" authorId="0" shapeId="0" xr:uid="{00000000-0006-0000-2800-000001000000}">
      <text>
        <r>
          <rPr>
            <b/>
            <sz val="9"/>
            <color indexed="81"/>
            <rFont val="Tahoma"/>
            <family val="2"/>
          </rPr>
          <t>art 17 4°
 KB 25.4.2014</t>
        </r>
      </text>
    </comment>
  </commentList>
</comments>
</file>

<file path=xl/sharedStrings.xml><?xml version="1.0" encoding="utf-8"?>
<sst xmlns="http://schemas.openxmlformats.org/spreadsheetml/2006/main" count="2495" uniqueCount="1221">
  <si>
    <t xml:space="preserve"> </t>
  </si>
  <si>
    <t>641/8</t>
  </si>
  <si>
    <t>codes</t>
  </si>
  <si>
    <t>(280/1)</t>
  </si>
  <si>
    <t>xxxxxxxxxxxxxx</t>
  </si>
  <si>
    <t xml:space="preserve">  </t>
  </si>
  <si>
    <t>22/27</t>
  </si>
  <si>
    <t>29/58</t>
  </si>
  <si>
    <t>50/53</t>
  </si>
  <si>
    <t>54/58</t>
  </si>
  <si>
    <t>490/1</t>
  </si>
  <si>
    <t>160/5</t>
  </si>
  <si>
    <t>17/49</t>
  </si>
  <si>
    <t>47/48</t>
  </si>
  <si>
    <t>492/3</t>
  </si>
  <si>
    <t>670/3</t>
  </si>
  <si>
    <t>791/2</t>
  </si>
  <si>
    <t>691/2</t>
  </si>
  <si>
    <t>A</t>
  </si>
  <si>
    <t>B</t>
  </si>
  <si>
    <t>C</t>
  </si>
  <si>
    <t>D</t>
  </si>
  <si>
    <t>E</t>
  </si>
  <si>
    <t>F</t>
  </si>
  <si>
    <t>G</t>
  </si>
  <si>
    <t>H</t>
  </si>
  <si>
    <t>I</t>
  </si>
  <si>
    <t>J</t>
  </si>
  <si>
    <t>K</t>
  </si>
  <si>
    <t>L</t>
  </si>
  <si>
    <t>M</t>
  </si>
  <si>
    <t>N</t>
  </si>
  <si>
    <t>O</t>
  </si>
  <si>
    <t>P</t>
  </si>
  <si>
    <t>Q</t>
  </si>
  <si>
    <t>T</t>
  </si>
  <si>
    <t>Codes</t>
  </si>
  <si>
    <t>D.</t>
  </si>
  <si>
    <t>284/8</t>
  </si>
  <si>
    <t>285/8</t>
  </si>
  <si>
    <t>30/36</t>
  </si>
  <si>
    <t>30/31</t>
  </si>
  <si>
    <t>51/53</t>
  </si>
  <si>
    <t>20/58</t>
  </si>
  <si>
    <t>10/15</t>
  </si>
  <si>
    <t>170/4</t>
  </si>
  <si>
    <t>178/9</t>
  </si>
  <si>
    <t>430/8</t>
  </si>
  <si>
    <t>440/4</t>
  </si>
  <si>
    <t>450/3</t>
  </si>
  <si>
    <t>454/9</t>
  </si>
  <si>
    <t>10/49</t>
  </si>
  <si>
    <t>600/8</t>
  </si>
  <si>
    <t>631/4</t>
  </si>
  <si>
    <t>640/8</t>
  </si>
  <si>
    <t>752/9</t>
  </si>
  <si>
    <t>67/77</t>
  </si>
  <si>
    <t>280/1</t>
  </si>
  <si>
    <t>282/3</t>
  </si>
  <si>
    <t>(9905)</t>
  </si>
  <si>
    <t>14P</t>
  </si>
  <si>
    <t>(14)</t>
  </si>
  <si>
    <t>GOODWILL</t>
  </si>
  <si>
    <t>XXXXXXXXXX</t>
  </si>
  <si>
    <t>20P</t>
  </si>
  <si>
    <t>(20)</t>
  </si>
  <si>
    <t>200/2</t>
  </si>
  <si>
    <t>8051P</t>
  </si>
  <si>
    <t>8121P</t>
  </si>
  <si>
    <t>8052P</t>
  </si>
  <si>
    <t>8122P</t>
  </si>
  <si>
    <t>8053P</t>
  </si>
  <si>
    <t>8123P</t>
  </si>
  <si>
    <t>8054P</t>
  </si>
  <si>
    <t>8124P</t>
  </si>
  <si>
    <t>8191P</t>
  </si>
  <si>
    <t>8251P</t>
  </si>
  <si>
    <t>8321P</t>
  </si>
  <si>
    <t>(22)</t>
  </si>
  <si>
    <t>EUR</t>
  </si>
  <si>
    <t>Nat.</t>
  </si>
  <si>
    <t>Nr.</t>
  </si>
  <si>
    <t>Vorig boekjaar</t>
  </si>
  <si>
    <t>B.1.</t>
  </si>
  <si>
    <t>B.2.</t>
  </si>
  <si>
    <t>B.3.</t>
  </si>
  <si>
    <t>C.3.</t>
  </si>
  <si>
    <t>Datum neerlegging</t>
  </si>
  <si>
    <t>Blz.</t>
  </si>
  <si>
    <t>E.</t>
  </si>
  <si>
    <t>Naam:</t>
  </si>
  <si>
    <t>Rechtsvorm:</t>
  </si>
  <si>
    <t>Adres:</t>
  </si>
  <si>
    <t>Nr:</t>
  </si>
  <si>
    <t>Bus:</t>
  </si>
  <si>
    <t>Postnummer:</t>
  </si>
  <si>
    <t xml:space="preserve">Gemeente: </t>
  </si>
  <si>
    <t>Land:</t>
  </si>
  <si>
    <t>Internetadres * : http://www.</t>
  </si>
  <si>
    <t>Ondernemingsnummer</t>
  </si>
  <si>
    <t>DATUM</t>
  </si>
  <si>
    <t>bekendmaking van de oprichtingsakte en van de akte tot statutenwijziging vermeldt.</t>
  </si>
  <si>
    <t>met betrekking tot het boekjaar dat de periode dekt van</t>
  </si>
  <si>
    <t>tot</t>
  </si>
  <si>
    <t>Vorig boekjaar van</t>
  </si>
  <si>
    <t xml:space="preserve">De bedragen van het vorige boekjaar </t>
  </si>
  <si>
    <t>zijn</t>
  </si>
  <si>
    <t>/</t>
  </si>
  <si>
    <t>Handtekening</t>
  </si>
  <si>
    <t>(naam en hoedanigheid)</t>
  </si>
  <si>
    <t>*         Facultatieve vermelding.</t>
  </si>
  <si>
    <t xml:space="preserve">   C.  Het verifiëren van de jaarrekening en/of</t>
  </si>
  <si>
    <t xml:space="preserve">   D.  Het corrigeren van de jaarrekening.</t>
  </si>
  <si>
    <t xml:space="preserve">  kunnen hierna worden vermeld: naam, voornamen, beroep en woonplaats van elke erkende boekhouder of erkende boekhouder-</t>
  </si>
  <si>
    <t xml:space="preserve">  fiscalist en zijn lidmaatschapsnummer bij het Beroepsinstituut van erkende Boekhouders en Fiscalisten, evenals de aard van zijn </t>
  </si>
  <si>
    <t xml:space="preserve">  opdracht.</t>
  </si>
  <si>
    <t>Naam, voornamen, beroep en woonplaats</t>
  </si>
  <si>
    <t xml:space="preserve">Aard van de </t>
  </si>
  <si>
    <t>Lidmaatschaps-</t>
  </si>
  <si>
    <t>opdracht</t>
  </si>
  <si>
    <t>nummer</t>
  </si>
  <si>
    <t>(A, B, C en/of D)</t>
  </si>
  <si>
    <t>ACTIVA</t>
  </si>
  <si>
    <t>BALANS NA WINSTVERDELING</t>
  </si>
  <si>
    <t>Financiële vaste activa………………………………………</t>
  </si>
  <si>
    <t>Verbonden ondernemingen ...........................................</t>
  </si>
  <si>
    <t>Ondernemingen waarmee een deelnemingsverhouding</t>
  </si>
  <si>
    <t>bestaat…………………………………………</t>
  </si>
  <si>
    <t xml:space="preserve">     Deelnemingen…………………………………………</t>
  </si>
  <si>
    <t xml:space="preserve">     Vorderingen…………………………………………</t>
  </si>
  <si>
    <t xml:space="preserve">     Aandelen ..................................................................</t>
  </si>
  <si>
    <t xml:space="preserve">     Vorderingen en borgtochten in contanten ................</t>
  </si>
  <si>
    <t>VLOTTENDE ACTIVA</t>
  </si>
  <si>
    <t>Vorderingen op meer dan één jaar…………………………….</t>
  </si>
  <si>
    <t>Voorraden……………………………………………………….</t>
  </si>
  <si>
    <t xml:space="preserve">  Goederen in bewerking ............................................</t>
  </si>
  <si>
    <t xml:space="preserve">  Gereed product ........................................................</t>
  </si>
  <si>
    <t xml:space="preserve">  Handelsgoederen .....................................................</t>
  </si>
  <si>
    <t xml:space="preserve">  Onroerende goederen bestemd voor verkoop .........</t>
  </si>
  <si>
    <t xml:space="preserve">  Vooruitbetalingen .....................................................</t>
  </si>
  <si>
    <t>Liquide middelen………………………………………</t>
  </si>
  <si>
    <t>PASSIVA</t>
  </si>
  <si>
    <t>Herwaarderingsmeerwaarden ..........................................</t>
  </si>
  <si>
    <t>Onbeschikbare reserves ................................................</t>
  </si>
  <si>
    <t>Belastingvrije reserves...................................................</t>
  </si>
  <si>
    <t>Beschikbare reserves ....................................................</t>
  </si>
  <si>
    <t>Boekjaar</t>
  </si>
  <si>
    <t>EIGEN VERMOGEN</t>
  </si>
  <si>
    <t>Voorzieningen voor risico's en kosten............................</t>
  </si>
  <si>
    <t>Pensioenen en soortgelijke verplichtingen ....................</t>
  </si>
  <si>
    <t>Belastingen ....................................................................</t>
  </si>
  <si>
    <t>Uitgestelde belastingen ....................................................</t>
  </si>
  <si>
    <t>Financiële schulden .......................................................</t>
  </si>
  <si>
    <t>Handelsschulden ...........................................................</t>
  </si>
  <si>
    <t>Ontvangen vooruitbetalingen op bestellingen................</t>
  </si>
  <si>
    <t>Overige schulden ...........................................................</t>
  </si>
  <si>
    <t>Schulden op ten hoogste één jaar...................................</t>
  </si>
  <si>
    <t>Schulden op meer dan één jaar die binnen het jaar</t>
  </si>
  <si>
    <t>VOORZIENINGEN EN UITGESTELDE BELASTINGEN</t>
  </si>
  <si>
    <t>Grote herstellings- en onderhoudswerken ...................</t>
  </si>
  <si>
    <t>SCHULDEN</t>
  </si>
  <si>
    <t xml:space="preserve">    Achtergestelde leningen ...........................................</t>
  </si>
  <si>
    <t xml:space="preserve">    Niet-achtergestelde obligatieleningen ......................</t>
  </si>
  <si>
    <t xml:space="preserve">    Leasingschulden en soortgelijke schulden ..............</t>
  </si>
  <si>
    <t xml:space="preserve">    Kredietinstellingen....................................................</t>
  </si>
  <si>
    <t xml:space="preserve">    Overige leningen ......................................................</t>
  </si>
  <si>
    <t xml:space="preserve">    Leveranciers .............................................................</t>
  </si>
  <si>
    <t xml:space="preserve">    Te betalen wissels ....................................................</t>
  </si>
  <si>
    <t xml:space="preserve">   Kredietinstellingen....................................................</t>
  </si>
  <si>
    <t xml:space="preserve">   Overige leningen ......................................................</t>
  </si>
  <si>
    <t xml:space="preserve">   Leveranciers .............................................................</t>
  </si>
  <si>
    <t xml:space="preserve">   Te betalen wissels ....................................................</t>
  </si>
  <si>
    <t>Overlopende rekeningen ..................................................</t>
  </si>
  <si>
    <t>TOTAAL VAN DE PASSIVA</t>
  </si>
  <si>
    <t>A. Schulden met betrekking tot rechten in afwachting van inning</t>
  </si>
  <si>
    <t>B. Te verdelen geïnde rechten</t>
  </si>
  <si>
    <t>C. Verdeelde geïnde rechten in afwachting van betaling</t>
  </si>
  <si>
    <t>Vorderingen op rechten voortvloeiend uit de activiteit van het 
beheer van rechten</t>
  </si>
  <si>
    <t>Schulden met betrekking tot rechten voortvloeiend uit de activiteit van het beheer van de rechten</t>
  </si>
  <si>
    <t xml:space="preserve">    1. niet-voorbehouden te verdelen geïnde rechten</t>
  </si>
  <si>
    <t xml:space="preserve">    2. voorbehouden te verdelen geïnde rechten</t>
  </si>
  <si>
    <t xml:space="preserve">    3. Te verdelen geïnde rechten die voorwerp zijn van betwistingen</t>
  </si>
  <si>
    <t xml:space="preserve">    1. Verdeelde geïnde rechten die niet het voorwerp zijn van betwistingen</t>
  </si>
  <si>
    <t xml:space="preserve">    2. Verdeelde geïnde rechten die voorwerp zijn van betwistingen</t>
  </si>
  <si>
    <t xml:space="preserve">   die toegewezen werden aan rechthebbenden van dezelfde categorie</t>
  </si>
  <si>
    <t>RESULTATENREKENING</t>
  </si>
  <si>
    <t xml:space="preserve">Staat van de oprichtingskosten </t>
  </si>
  <si>
    <t>Nettoboekwaarde per einde van het boekjaar</t>
  </si>
  <si>
    <t>Andere (+)/(-)</t>
  </si>
  <si>
    <t xml:space="preserve">Nettoboekwaarde per einde van het boekjaar </t>
  </si>
  <si>
    <t>Herstructureringskosten</t>
  </si>
  <si>
    <t xml:space="preserve">Kosten van oprichting en kapitaalverhoging, </t>
  </si>
  <si>
    <t xml:space="preserve">kosten bij uitgifte van leningen en andere oprichtingskosten </t>
  </si>
  <si>
    <t>Staat van de immateriële vaste activa</t>
  </si>
  <si>
    <t>Aanschaffingswaarde per einde van het boekjaar</t>
  </si>
  <si>
    <t>Aanschaffingen, met inbegrip van de geproduceerde vaste activa</t>
  </si>
  <si>
    <t>Overdrachten en buitengebruikstellingen</t>
  </si>
  <si>
    <t xml:space="preserve">Geboekt </t>
  </si>
  <si>
    <t xml:space="preserve">Teruggenomen </t>
  </si>
  <si>
    <t xml:space="preserve">Afgeboekt na overdrachten en buitengebruikstellingen </t>
  </si>
  <si>
    <t>Afschrijvingen en waardeverminderingen per einde van het boekjaar</t>
  </si>
  <si>
    <t xml:space="preserve">CONCESSIES, OCTROOIEN, LICENTIES, KNOWHOW, </t>
  </si>
  <si>
    <t xml:space="preserve">MERKEN EN SOORTGELIJKE RECHTEN  </t>
  </si>
  <si>
    <t>VOORUITBETALINGEN</t>
  </si>
  <si>
    <t xml:space="preserve">Staat van de materiële vaste activa
              </t>
  </si>
  <si>
    <t>TERREINEN EN GEBOUWEN</t>
  </si>
  <si>
    <t>Meerwaarden per einde van het boekjaar</t>
  </si>
  <si>
    <t>Verworven van derden</t>
  </si>
  <si>
    <t>Afgeboekt</t>
  </si>
  <si>
    <t xml:space="preserve">Verworven van derden </t>
  </si>
  <si>
    <r>
      <rPr>
        <b/>
        <sz val="9"/>
        <rFont val="Arial"/>
        <family val="2"/>
      </rPr>
      <t>Waarvan</t>
    </r>
  </si>
  <si>
    <t>Installaties, machines en uitrusting</t>
  </si>
  <si>
    <t>Meubilair en rollend materieel</t>
  </si>
  <si>
    <t>LEASING EN SOORTGELIJKE RECHTEN</t>
  </si>
  <si>
    <t>INSTALLATIES, MACHINES EN UITRUSTING</t>
  </si>
  <si>
    <t>MEUBILAIR EN ROLLEND MATERIEEL</t>
  </si>
  <si>
    <t>OVERIGE MATERIËLE VASTE ACTIVA</t>
  </si>
  <si>
    <t>ACTIVA IN AANBOUW EN VOORUITBETALINGEN</t>
  </si>
  <si>
    <t xml:space="preserve">Staat van de financiële vaste activa
              </t>
  </si>
  <si>
    <t>DEELNEMINGEN EN AANDELEN</t>
  </si>
  <si>
    <t>VERBONDEN ONDERNEMINGEN  -</t>
  </si>
  <si>
    <t>Bedrijfsopbrengsten</t>
  </si>
  <si>
    <t>Omzet</t>
  </si>
  <si>
    <t xml:space="preserve">Voorraad goederen in bewerking en gereed </t>
  </si>
  <si>
    <t>product en bestellingen in uitvoering:</t>
  </si>
  <si>
    <t>toename (afname) (+)/(-)</t>
  </si>
  <si>
    <t>Geproduceerde vaste activa</t>
  </si>
  <si>
    <t>Bedrijfskosten</t>
  </si>
  <si>
    <t>Handelsgoederen, grond- en hulpstoffen</t>
  </si>
  <si>
    <t>Diensten en diverse goederen</t>
  </si>
  <si>
    <t>Bezoldigingen, sociale lasten en pensioenen (+)/(-)</t>
  </si>
  <si>
    <t>Afschrijvingen en waardeverminderingen op</t>
  </si>
  <si>
    <t>oprichtingskosten, op immateriële en materiële vaste</t>
  </si>
  <si>
    <t>activa</t>
  </si>
  <si>
    <t>Waardeverminderingen op voorraden, op bestellingen</t>
  </si>
  <si>
    <t>Bedrijfswinst (+)</t>
  </si>
  <si>
    <t>Bedrijfsverlies (-)</t>
  </si>
  <si>
    <t>Financiële opbrengsten die voortvloeien uit belegging voor eigen rekening</t>
  </si>
  <si>
    <t>Opbrengsten uit financiële vaste activa</t>
  </si>
  <si>
    <t>Opbrengsten uit vlottende activa</t>
  </si>
  <si>
    <t>Andere financiële opbrengsten</t>
  </si>
  <si>
    <t>Kosten van schulden</t>
  </si>
  <si>
    <t>Andere financiële kosten</t>
  </si>
  <si>
    <t>Winst uit de gewone bedrijfsuitoefening vóór belasting (+)</t>
  </si>
  <si>
    <t>Verlies uit de gewone bedrijfsuitoefening vóór belasting (-)</t>
  </si>
  <si>
    <t>Winst van het boekjaar vóór belasting (+)</t>
  </si>
  <si>
    <t>Verlies van het boekjaar vóór belasting (-)</t>
  </si>
  <si>
    <t>Belastingen op het resultaat (+)/(-)</t>
  </si>
  <si>
    <t>Winst van het boekjaar (+)</t>
  </si>
  <si>
    <t>Verlies van het boekjaar (-)</t>
  </si>
  <si>
    <t>Te bestemmen winst van het boekjaar (+)</t>
  </si>
  <si>
    <t>Te bestemmen verlies van het boekjaar (-)</t>
  </si>
  <si>
    <t>Waardeverminderingen op vlottende activa andere dan bedoeld onder II, E:</t>
  </si>
  <si>
    <t>Overdrachten en toewijzingen van de financiële opbrengsten en van</t>
  </si>
  <si>
    <t>de kosten die voortvloeien uit activiteiten voor rekening van de rechthebbenden</t>
  </si>
  <si>
    <t>Te bestemmen winst (verlies)</t>
  </si>
  <si>
    <t>Te bestemmen winst (verlies) van het boekjaar (+)/(-)</t>
  </si>
  <si>
    <t>Overgedragen winst (verlies) van het vorig boekjaar (+)/(-)</t>
  </si>
  <si>
    <t>Onttrekking aan het eigen vermogen</t>
  </si>
  <si>
    <t>aan de reserves</t>
  </si>
  <si>
    <t>Toevoeging aan het eigen vermogen</t>
  </si>
  <si>
    <t>aan de wettelijke reserve</t>
  </si>
  <si>
    <t>aan de overige reserves</t>
  </si>
  <si>
    <t>Over te dragen winst (verlies) (+)/(-)</t>
  </si>
  <si>
    <t>Tussenkomst van de vennoten in het verlies</t>
  </si>
  <si>
    <t>Uit te keren winst</t>
  </si>
  <si>
    <t>Bestuurders of zaakvoerders</t>
  </si>
  <si>
    <t>Andere rechthebbenden</t>
  </si>
  <si>
    <t>Mutaties tijdens het boekjaar</t>
  </si>
  <si>
    <t>Aanschaffingen, met inbegrip van de geproduceerde vaste activa ............</t>
  </si>
  <si>
    <t>Overdrachten en buitengebruikstellingen ...................................................</t>
  </si>
  <si>
    <t>Overboekingen van een post naar een andere..................................(+)/(-)</t>
  </si>
  <si>
    <t>Waardeverminderingen per einde van het boekjaar</t>
  </si>
  <si>
    <t>Niet-opgevraagde bedragen per einde van het boekjaar</t>
  </si>
  <si>
    <t>van het boekjaar</t>
  </si>
  <si>
    <t>INLICHTINGEN OMTRENT DE DEELNEMINGEN</t>
  </si>
  <si>
    <t>DEELNEMINGEN EN MAATSCHAPPELIJKE RECHTEN IN ANDERE ONDERNEMINGEN</t>
  </si>
  <si>
    <t>ONBEPERKT AANSPRAKELIJK VENOOT OF LID</t>
  </si>
  <si>
    <t>geval is; deze vermelding gebeurt door te verwijzen naar de van toepassing zijnde code (A, B, C of D) die hieronder wordt gedefinieerd.</t>
  </si>
  <si>
    <t>De jaarrekening van de vermelde onderneming:</t>
  </si>
  <si>
    <t>A. wordt door deze onderneming openbaar gemaakt door neerlegging bij de Nationale Bank van België;</t>
  </si>
  <si>
    <t>B. wordt door deze onderneming daadwerkelijk openbaar gemaakt in een andere lidstaat van de Europese Unie,</t>
  </si>
  <si>
    <t>NAAM, volledig adres van de ZETEL, RECHTSVORM en, zo het een onderneming naar Belgisch recht betreft, het ONDERNEMINGSNUMMER</t>
  </si>
  <si>
    <t>Eventuele code</t>
  </si>
  <si>
    <t>Boekwaarde verhoogd met het niet-opgevraagde bedrag .</t>
  </si>
  <si>
    <t>Niet-opgevraagd bedrag ....................................................</t>
  </si>
  <si>
    <t>Vastrentende effecten</t>
  </si>
  <si>
    <t xml:space="preserve">Aandelen </t>
  </si>
  <si>
    <t>Vastrentende effecten uitgegeven door kredietinstellingen</t>
  </si>
  <si>
    <t>Termijnrekeningen bij kredietinstellingen</t>
  </si>
  <si>
    <t xml:space="preserve">Hierboven niet-opgenomen overige geldbeleggingen </t>
  </si>
  <si>
    <t>OVERLOPENDE REKENINGEN</t>
  </si>
  <si>
    <t>Uitsplitsing van de post 490/1 van de activa indien daaronder een belangrijk bedrag voorkomt</t>
  </si>
  <si>
    <t>Wijzigingen tijdens het boekjaar</t>
  </si>
  <si>
    <t xml:space="preserve">Aandelen op naam </t>
  </si>
  <si>
    <t>Aantal aandelen</t>
  </si>
  <si>
    <t>Bedragen</t>
  </si>
  <si>
    <t>Gehouden door de vennootschap zelf</t>
  </si>
  <si>
    <t>VOORZIENINGEN VOOR OVERIGE RISICO'S EN KOSTEN</t>
  </si>
  <si>
    <t>STAAT VAN DE SCHULDEN EN OVERLOPENDE REKENINGEN (PASSIVA)</t>
  </si>
  <si>
    <t xml:space="preserve">UITSPLITSING VAN DE SCHULDEN MET EEN OORSPRONKELIJKE LOOPTIJD VAN MEER DAN </t>
  </si>
  <si>
    <t>EEN JAAR, NAARGELANG HUN RESTERENDE LOOPTIJD</t>
  </si>
  <si>
    <t>Totaal der schulden met een resterende looptijd van meer dan één jaar doch hoogstens 5 jaar</t>
  </si>
  <si>
    <t>GEWAARBORGDE SCHULDEN (begrepen in de posten 17 en 42/48 van de passiva)</t>
  </si>
  <si>
    <t>Schulden gewaarborgd door zakelijke zekerheden gesteld of onherroepelijk beloofd op activa van de onderneming</t>
  </si>
  <si>
    <t>SCHULDEN MET BETREKKING TOT BELASTINGEN, BEZOLDIGINGEN EN SOCIALE LASTEN</t>
  </si>
  <si>
    <t>I. Schulden op meer dan één jaar</t>
  </si>
  <si>
    <t>Archi&amp;TW</t>
  </si>
  <si>
    <t>Literair</t>
  </si>
  <si>
    <t>Audiovisueel</t>
  </si>
  <si>
    <t xml:space="preserve">Geluid </t>
  </si>
  <si>
    <t xml:space="preserve">Audiovisueel </t>
  </si>
  <si>
    <t xml:space="preserve">Grafische Beeldende </t>
  </si>
  <si>
    <t xml:space="preserve">Kunst&amp;uitv vertoning </t>
  </si>
  <si>
    <t>Werken</t>
  </si>
  <si>
    <t>Prestaties</t>
  </si>
  <si>
    <t>Vastleggingen</t>
  </si>
  <si>
    <t xml:space="preserve">Adaptatie/Vertaling </t>
  </si>
  <si>
    <t>Verhuring</t>
  </si>
  <si>
    <t xml:space="preserve">Uitlening ≠ edu cult </t>
  </si>
  <si>
    <t xml:space="preserve">Distributie </t>
  </si>
  <si>
    <t>Kabel</t>
  </si>
  <si>
    <t xml:space="preserve"> Volgrecht </t>
  </si>
  <si>
    <t>Satelliet</t>
  </si>
  <si>
    <t xml:space="preserve">Opvoering </t>
  </si>
  <si>
    <t>Uitgave</t>
  </si>
  <si>
    <t>Databanken</t>
  </si>
  <si>
    <t xml:space="preserve"> Billijke vergoeding </t>
  </si>
  <si>
    <t>Leenrecht  educ/cult</t>
  </si>
  <si>
    <t xml:space="preserve">Thuiskopie  </t>
  </si>
  <si>
    <t>Reproductie</t>
  </si>
  <si>
    <t>Totaal</t>
  </si>
  <si>
    <t>zijn niet</t>
  </si>
  <si>
    <t>VASTE ACTIVA</t>
  </si>
  <si>
    <t>Immateriële vaste activa……………………………………….</t>
  </si>
  <si>
    <t>Materiële vaste activa………………………………………….</t>
  </si>
  <si>
    <t>Andere financiële vaste activa .......................................</t>
  </si>
  <si>
    <t>Handelsvorderingen.......................................................</t>
  </si>
  <si>
    <t>Overige vorderingen ......................................................</t>
  </si>
  <si>
    <t xml:space="preserve">  Grond- en hulpstoffen ..............................................</t>
  </si>
  <si>
    <t>Bestellingen in uitvoering...............................................</t>
  </si>
  <si>
    <t>Geldbeleggingen ...............................................................</t>
  </si>
  <si>
    <t>Eigen aandelen ..............................................................</t>
  </si>
  <si>
    <t>Overige beleggingen ......................................................</t>
  </si>
  <si>
    <t>Schulden met betrekking tot belastingen, bezoldigingen en sociale lasten</t>
  </si>
  <si>
    <t>Schulden op meer dan één jaar……………………………………………</t>
  </si>
  <si>
    <t>Vorderingen op meer dan één jaar………………………………</t>
  </si>
  <si>
    <t>Vorderingen op ten hoogste één jaar…….…………</t>
  </si>
  <si>
    <t>D. financiële opbrengsten die voortvloeien uit het beheer van de geïnde rechten</t>
  </si>
  <si>
    <t>Schulden op ten hoogste één jaar</t>
  </si>
  <si>
    <t>5.12</t>
  </si>
  <si>
    <t>.</t>
  </si>
  <si>
    <t>Overboekingen van een post naar een andere  (+)/(-)</t>
  </si>
  <si>
    <t>Overgeboekt van een post naar een andere      (+)/(-)</t>
  </si>
  <si>
    <t>NETTOBOEKWAARDE PER EINDE VAN HET BOEKJAAR</t>
  </si>
  <si>
    <t>Overgeboekt van een post naar een andere        (+)/(-)</t>
  </si>
  <si>
    <t>Overboekingen van een post naar een andere     (+)/(-)</t>
  </si>
  <si>
    <t>Overgeboekt van een post naar een andere     (+)/(-)</t>
  </si>
  <si>
    <t>Overgeboekt van een post naar een andere    (+)/(-)</t>
  </si>
  <si>
    <t>Overboekingen van een post naar een andere       (+)/(-)</t>
  </si>
  <si>
    <t>Overgeboekt van een post naar een andere       (+)/(-)</t>
  </si>
  <si>
    <t>8193P</t>
  </si>
  <si>
    <t>8192P</t>
  </si>
  <si>
    <t>8252P</t>
  </si>
  <si>
    <t>8322P</t>
  </si>
  <si>
    <t>'(23)</t>
  </si>
  <si>
    <t>8253P</t>
  </si>
  <si>
    <t>8323P</t>
  </si>
  <si>
    <t>''(24)</t>
  </si>
  <si>
    <t>Overgeboekt van een post naar een andere           (+)/(-)</t>
  </si>
  <si>
    <t>Overgeboekt van een post naar een andere             (+)/(-)</t>
  </si>
  <si>
    <t>''(25)</t>
  </si>
  <si>
    <t>8324P</t>
  </si>
  <si>
    <t>8254P</t>
  </si>
  <si>
    <t>Overige mutaties................................................................................(+)/(-)</t>
  </si>
  <si>
    <t>Overgeboekt van een post naar een andere                                  (+)/(-)</t>
  </si>
  <si>
    <t>Overgeboekt van een post naar een andere                                   (+)/(-)</t>
  </si>
  <si>
    <t>VERBONDEN ONDERNEMINGEN - VORDERINGEN</t>
  </si>
  <si>
    <t xml:space="preserve">ONDERNEMINGEN MET DEELNEMINGSVERHOUDING - </t>
  </si>
  <si>
    <t>ANDERE ONDERNEMINGEN - DEELNEMINGEN EN AANDELEN</t>
  </si>
  <si>
    <t>GELDBELEGGINGEN EN OVERLOPENDE REKENINGEN (ACTIVA)</t>
  </si>
  <si>
    <t>OVERIGE GELDBELEGGINGEN</t>
  </si>
  <si>
    <t xml:space="preserve">Te betalen wissels.......................................................................................................... </t>
  </si>
  <si>
    <t>Leveranciers...................................................................................................................</t>
  </si>
  <si>
    <t>Schulden met betrekking tot bezoldigingen en sociale lasten ……………………...………</t>
  </si>
  <si>
    <t>Belastingen ………………………………….………………………………………….</t>
  </si>
  <si>
    <t>Bezoldigingen en sociale lasten …………………….…………………………………</t>
  </si>
  <si>
    <t>Geluid</t>
  </si>
  <si>
    <t xml:space="preserve">Uitvoeringen </t>
  </si>
  <si>
    <t>Pub mededeling</t>
  </si>
  <si>
    <t>Beschikbaarstelling</t>
  </si>
  <si>
    <t>Reprografie</t>
  </si>
  <si>
    <t xml:space="preserve">Werken </t>
  </si>
  <si>
    <t>VERKLARING BETREFFENDE EEN AANVULLENDE OPDRACHT VOOR NAZICHT OF CORRECTIE</t>
  </si>
  <si>
    <t xml:space="preserve">Het bestuursorgaan verklaart dat geen enkele opdracht voor nazicht of correctie werd gegeven aan iemand die daar wettelijk niet toe gemachtigd is </t>
  </si>
  <si>
    <t>met toepassing van de artikelen 34 en 37 van de wet van 22 april 1999 betreffende de boekhoudkundige en fiscale beroepen.</t>
  </si>
  <si>
    <t>De jaarrekening werd / werd niet* geverifieerd of gecorrigeerd door een externe accountant of door een bedrijfsrevisor die niet de commissaris is.</t>
  </si>
  <si>
    <t xml:space="preserve">In bevestigend geval, moeten hierna worden vermeld: naam, voornamen, beroep en woonplaats van elke externe accountant of bedrijfsrevisor en zijn </t>
  </si>
  <si>
    <t>lidmaatschapsnummer bij zijn Instituut, evenals de aard van zijn opdracht:</t>
  </si>
  <si>
    <t>8194P</t>
  </si>
  <si>
    <t>Mutaties tijdens het boekjaar                                                                (+)/(-)</t>
  </si>
  <si>
    <t>Mutaties tijdens het boekjaar                                                              (+)/(-)</t>
  </si>
  <si>
    <t>OVERLOPENDE REKENING</t>
  </si>
  <si>
    <t>BEDRIJFSKOSTEN</t>
  </si>
  <si>
    <t>FINANCIËLE RESULTATEN</t>
  </si>
  <si>
    <t>BELASTINGEN EN TAKSEN</t>
  </si>
  <si>
    <t>Belastingen op het resultaat</t>
  </si>
  <si>
    <t>Belastingen op het resultaat van het boekjaar .................................................................................</t>
  </si>
  <si>
    <t>Verschuldigde of betaalde belastingen en voorheffingen ................................................................</t>
  </si>
  <si>
    <t>Geactiveerde overschotten van betaalde belastingen en voorheffingen .........................................</t>
  </si>
  <si>
    <t>Geraamde belastingsupplementen ..................................................................................................</t>
  </si>
  <si>
    <t>Belastingen op het resultaat van vorige boekjaren..........................................................................</t>
  </si>
  <si>
    <t>Verschuldigde of betaalde belastingsupplementen .........................................................................</t>
  </si>
  <si>
    <t>Geraamde belastingsupplementen of belastingen waarvoor een voorziening werd gevormd.........</t>
  </si>
  <si>
    <t>Belangrijkste oorzaken van de verschillen tussen de winst vóór belastingen, zoals die blijkt uit</t>
  </si>
  <si>
    <t>de jaarrekening, en de geraamde belastbare winst</t>
  </si>
  <si>
    <t>Bronnen van belastinglatenties</t>
  </si>
  <si>
    <t>Actieve latenties..........................................................................................................</t>
  </si>
  <si>
    <t>Gecumuleerde fiscale verliezen die aftrekbaar zijn van latere belastbare winsten</t>
  </si>
  <si>
    <t>Andere actieve latenties</t>
  </si>
  <si>
    <t>Passieve latenties ...................................</t>
  </si>
  <si>
    <t>Uitsplitsing van de passieve latenties</t>
  </si>
  <si>
    <t>BELASTING OP DE TOEGEVOEGDE WAARDE EN BELASTINGEN VAN DERDEN</t>
  </si>
  <si>
    <t>In rekening gebrachte belasting op de toegevoegde waarde</t>
  </si>
  <si>
    <t>Bedrijfsvoorheffing .................................................................................</t>
  </si>
  <si>
    <t>Roerende voorheffing ............................................................................</t>
  </si>
  <si>
    <t>NIET IN DE BALANS OPGENOMEN RECHTEN EN VERPLICHTINGEN</t>
  </si>
  <si>
    <t>Waarvan</t>
  </si>
  <si>
    <t>Hypotheken</t>
  </si>
  <si>
    <t>Boekwaarde van de bezwaarde activa ......................................................................................</t>
  </si>
  <si>
    <t>Bedrag van de inschrijving.........................................................................................................</t>
  </si>
  <si>
    <t>onherroepelijk beloofd als waarborg voor schulden en verplichtingen van derden</t>
  </si>
  <si>
    <t>GOEDEREN EN WAARDEN GEHOUDEN DOOR DERDEN IN HUN NAAM MAAR TEN BATE EN OP RISICO</t>
  </si>
  <si>
    <t>BELANGRIJKE VERPLICHTINGEN TOT AANKOOP VAN VASTE ACTIVA</t>
  </si>
  <si>
    <t>BELANGRIJKE VERPLICHTINGEN TOT VERKOOP VAN VASTE ACTIVA</t>
  </si>
  <si>
    <t>TERMIJNVERRICHTINGEN</t>
  </si>
  <si>
    <t>Verkochte (te leveren) deviezen ....</t>
  </si>
  <si>
    <t>VERPLICHTINGEN VOORTVLOEIEND UIT DE TECHNISCHE WAARBORGEN VERBONDEN AAN REEDS GEPRESTEERDE VERKOPEN OF DIENSTEN</t>
  </si>
  <si>
    <t>Basis en wijze waarop dit bedrag wordt berekend</t>
  </si>
  <si>
    <t>Financiële vaste activa...................................................................................</t>
  </si>
  <si>
    <t>Deelnemingen .............................................................................................</t>
  </si>
  <si>
    <t>Achtergestelde vorderingen ........................................................................</t>
  </si>
  <si>
    <t>Andere vorderingen ....................................................................................</t>
  </si>
  <si>
    <t>Op meer dan één jaar.................................................................................</t>
  </si>
  <si>
    <t>Op hoogstens één jaar................................................................................</t>
  </si>
  <si>
    <t>Geldbeleggingen ............................................................................................</t>
  </si>
  <si>
    <t>Aandelen .....................................................................................................</t>
  </si>
  <si>
    <t>Vorderingen ................................................................................................</t>
  </si>
  <si>
    <t>Schulden .........................................................................................................</t>
  </si>
  <si>
    <t>Op meer dan één jaar .................................................................................</t>
  </si>
  <si>
    <t>Persoonlijke en zakelijke zekerheden</t>
  </si>
  <si>
    <t>schulden of verplichtingen van verbonden ondernemingen........................</t>
  </si>
  <si>
    <t>Door verbonden ondernemingen gesteld of onherroepelijk beloofd als</t>
  </si>
  <si>
    <t>Andere betekenisvolle financiële verplichtingen ........................................</t>
  </si>
  <si>
    <t>Financiële resultaten</t>
  </si>
  <si>
    <t>Opbrengsten uit financiële vaste activa ......................................................</t>
  </si>
  <si>
    <t>Opbrengsten uit vlottende activa ................................................................</t>
  </si>
  <si>
    <t>Andere financiële opbrengsten ...................................................................</t>
  </si>
  <si>
    <t>Kosten van schulden ...................................................................................</t>
  </si>
  <si>
    <t>Andere financiële kosten ............................................................................</t>
  </si>
  <si>
    <t>Realisatie van vaste activa</t>
  </si>
  <si>
    <t>Verwezenlijkte meerwaarden ......................................................................</t>
  </si>
  <si>
    <t>Verwezenlijkte minderwaarden ...................................................................</t>
  </si>
  <si>
    <t>Vorderingen ....................................................................................................</t>
  </si>
  <si>
    <t>TRANSACTIES MET VERBONDEN PARTIJEN BUITEN NORMALE MARKTVOORWAARDEN</t>
  </si>
  <si>
    <t>Uitstaande vorderingen op deze personen ......................................................................................</t>
  </si>
  <si>
    <t>Rechtstreekse en onrechtstreekse bezoldigingen en ten laste van de resultatenrekening</t>
  </si>
  <si>
    <t>toegekende pensioenen, voor zover deze vermelding niet uitsluitend of hoofdzakelijk</t>
  </si>
  <si>
    <t>betrekking heeft op de toestand van een enkel identificeerbaar persoon</t>
  </si>
  <si>
    <t>DE COMMISSARIS(SEN) EN DE PERSONEN MET WIE HIJ (ZIJ) VERBONDEN IS (ZIJN)</t>
  </si>
  <si>
    <t>Bezoldiging van de commissaris(sen) .............................................................................................</t>
  </si>
  <si>
    <t>Bezoldiging voor uitzonderlijke werkzaamheden of bijzondere opdrachten uitgevoerd binnen</t>
  </si>
  <si>
    <t>de vennootschap door de commissaris(sen)</t>
  </si>
  <si>
    <t>de vennootschap door personen met wie de commissaris(sen) verbonden is (zijn)</t>
  </si>
  <si>
    <t>VERKLARING BETREFFENDE DE GECONSOLIDEERDE JAARREKENING</t>
  </si>
  <si>
    <t>vrijgesteld is om de volgende reden(en)*</t>
  </si>
  <si>
    <t>*Schrappen wat niet van toepassing is.</t>
  </si>
  <si>
    <t>grootste geheel en anderzijds voor het kleinste geheel van ondernemingen waarvan de onderneming als dochter deel uitmaakt en waarvoor een</t>
  </si>
  <si>
    <t>geconsolideerde jaarrekening wordt opgesteld en openbaar gemaakt.</t>
  </si>
  <si>
    <t>SOCIALE BALANS</t>
  </si>
  <si>
    <t>Nummers van de paritaire comités die voor de onderneming bevoegd zijn:</t>
  </si>
  <si>
    <t>STAAT VAN DE TEWERKGESTELDE PERSONEN</t>
  </si>
  <si>
    <t>INGESCHREVEN IN HET ALGEMEEN PERSONEELSREGISTER</t>
  </si>
  <si>
    <t>Tijdens het boekjaar</t>
  </si>
  <si>
    <t>Gemiddeld aantal werknemers in VTE .............</t>
  </si>
  <si>
    <t>Aantal daadwerkelijk gepresteerde uren ..........</t>
  </si>
  <si>
    <t>Personeelskosten .............................................</t>
  </si>
  <si>
    <t>Bedrag van de voordelen bovenop het loon.....</t>
  </si>
  <si>
    <t>INGESCHREVEN IN HET ALGEMEEN PERSONEELSREGISTER (vervolg)</t>
  </si>
  <si>
    <t>Op de afsluitingsdatum van het boekjaar</t>
  </si>
  <si>
    <t>Directiepersoneel.....................................................</t>
  </si>
  <si>
    <t>Bedienden ...............................................................</t>
  </si>
  <si>
    <t>Arbeiders .................................................................</t>
  </si>
  <si>
    <t>Andere .....................................................................</t>
  </si>
  <si>
    <t>Gemiddeld aantal tewerkgestelde personen</t>
  </si>
  <si>
    <t xml:space="preserve">Aantal daadwerkelijk gepresteerde uren </t>
  </si>
  <si>
    <t>TABEL VAN HET PERSONEELSVERLOOP TIJDENS HET BOEKJAAR</t>
  </si>
  <si>
    <t>algemeen personeelsregister</t>
  </si>
  <si>
    <t>Waarvan: het aantal werknemers dat als zelfstandige</t>
  </si>
  <si>
    <t>ten minste op halftijdse basis diensten blijft</t>
  </si>
  <si>
    <t>INLICHTINGEN OVER DE OPLEIDINGEN VOOR DE WERKNEMERS TIJDENS HET BOEKJAAR</t>
  </si>
  <si>
    <t>Tabel van kasstroomoverzicht « KSO »</t>
  </si>
  <si>
    <t>I. Kasstroom voortvloeiend uit operationele activiteiten</t>
  </si>
  <si>
    <t>A. Geïnde rechten</t>
  </si>
  <si>
    <t>B. BTW op A</t>
  </si>
  <si>
    <t>C. Bruto-rechten geïnd</t>
  </si>
  <si>
    <t>D. Geïnde financiële opbrengsten voortvloeiend uit de belegging van rechten</t>
  </si>
  <si>
    <t>E. Geïnde sommen voortvloeiend uit de belegging van sommen voor eigen rekening</t>
  </si>
  <si>
    <t>G. Uitbetaalde rechten</t>
  </si>
  <si>
    <t>H. Betaalde sommen voortvloeiend uit de belegging van rechten</t>
  </si>
  <si>
    <t>I. Sommen uitbetaald aan het personeel en voor hun rekening</t>
  </si>
  <si>
    <t>J. Betaalde sommen voor sociale, culturele of educatieve doeleinden</t>
  </si>
  <si>
    <t>K. Bijdrage betaald aan het organiek fonds</t>
  </si>
  <si>
    <t>L. BTW betaald op rechten en vergoedingen (commissies)</t>
  </si>
  <si>
    <t>N. Andere betaalde sommen</t>
  </si>
  <si>
    <t>P. Betaalde rente en kosten</t>
  </si>
  <si>
    <t>Q. Betaalde resultaatbelastingen</t>
  </si>
  <si>
    <t>R. Nettokasstroom voorvloeiend uit operationele activiteiten</t>
  </si>
  <si>
    <t>II. Kasstroom voortvloeiend uit investeringsactiviteiten</t>
  </si>
  <si>
    <t>A. Verwerving materiële en immateriële vaste activa</t>
  </si>
  <si>
    <t>B. Verkoop van materiële en immateriële vaste activa</t>
  </si>
  <si>
    <t>C. Verwerving van financiële vaste activa</t>
  </si>
  <si>
    <t>D. Verkoop van financiële vaste activa</t>
  </si>
  <si>
    <t>E. Geïnde dividenden voortvloeiend uit financiële vaste activa</t>
  </si>
  <si>
    <t>III. Kasstroom voortvloeiend uit financieringsactiviteiten</t>
  </si>
  <si>
    <t>A. Ontvangsten voortvloeiend uit kapitaalsverhogingen</t>
  </si>
  <si>
    <t>B. Ontvangsten voortvloeiend uit uitgifte van leningen</t>
  </si>
  <si>
    <t>C. Terugbetaling van leningen</t>
  </si>
  <si>
    <t>D. Betaalde dividenden</t>
  </si>
  <si>
    <t>E. Nettokasstroom voortvloeiend uit financieringsactiviteiten</t>
  </si>
  <si>
    <t>IV. Netto variatie van de kasmiddelen</t>
  </si>
  <si>
    <t>VI. Kasmiddelen bij afsluiting van het boekjaar</t>
  </si>
  <si>
    <r>
      <rPr>
        <b/>
        <sz val="9"/>
        <rFont val="Arial"/>
        <family val="2"/>
      </rPr>
      <t>Tijdens het boekjaar</t>
    </r>
  </si>
  <si>
    <t>1. Mannen</t>
  </si>
  <si>
    <t>2. Vrouwen</t>
  </si>
  <si>
    <r>
      <rPr>
        <b/>
        <sz val="10"/>
        <rFont val="Arial"/>
        <family val="2"/>
      </rPr>
      <t>Gemiddeld aantal werknemers</t>
    </r>
  </si>
  <si>
    <r>
      <rPr>
        <b/>
        <sz val="10"/>
        <rFont val="Arial"/>
        <family val="2"/>
      </rPr>
      <t>Aantal daadwerkelijk gepresteerde uren</t>
    </r>
  </si>
  <si>
    <r>
      <rPr>
        <b/>
        <sz val="10"/>
        <rFont val="Arial"/>
        <family val="2"/>
      </rPr>
      <t>Personeelskosten</t>
    </r>
  </si>
  <si>
    <r>
      <rPr>
        <b/>
        <sz val="10"/>
        <rFont val="Arial"/>
        <family val="2"/>
      </rPr>
      <t>Bedrag van de voordelen bovenop het loon</t>
    </r>
  </si>
  <si>
    <r>
      <rPr>
        <b/>
        <sz val="9"/>
        <rFont val="Arial"/>
        <family val="2"/>
      </rPr>
      <t>Tijdens het vorige boekjaar</t>
    </r>
  </si>
  <si>
    <r>
      <rPr>
        <b/>
        <sz val="10"/>
        <rFont val="Arial"/>
        <family val="2"/>
      </rPr>
      <t>Aantal werknemers .....................................................</t>
    </r>
  </si>
  <si>
    <r>
      <rPr>
        <b/>
        <sz val="10"/>
        <rFont val="Arial"/>
        <family val="2"/>
      </rPr>
      <t>Volgens de aard van de arbeidsovereenkomst</t>
    </r>
  </si>
  <si>
    <r>
      <rPr>
        <b/>
        <sz val="10"/>
        <rFont val="Arial"/>
        <family val="2"/>
      </rPr>
      <t>Volgens het geslacht en het studieniveau</t>
    </r>
  </si>
  <si>
    <r>
      <rPr>
        <b/>
        <sz val="10"/>
        <rFont val="Arial"/>
        <family val="2"/>
      </rPr>
      <t>Volgens de beroepscategorie</t>
    </r>
  </si>
  <si>
    <r>
      <rPr>
        <b/>
        <sz val="10"/>
        <rFont val="Arial"/>
        <family val="2"/>
      </rPr>
      <t>INGETREDEN</t>
    </r>
  </si>
  <si>
    <r>
      <rPr>
        <b/>
        <sz val="10"/>
        <rFont val="Arial"/>
        <family val="2"/>
      </rPr>
      <t>boekjaar een DIMONA-verklaring heeft ingediend of die</t>
    </r>
  </si>
  <si>
    <r>
      <rPr>
        <b/>
        <sz val="10"/>
        <rFont val="Arial"/>
        <family val="2"/>
      </rPr>
      <t>tijdens het boekjaar werden ingeschreven in het</t>
    </r>
  </si>
  <si>
    <r>
      <rPr>
        <b/>
        <sz val="10"/>
        <rFont val="Arial"/>
        <family val="2"/>
      </rPr>
      <t>UITGETREDEN</t>
    </r>
  </si>
  <si>
    <r>
      <rPr>
        <b/>
        <sz val="10"/>
        <rFont val="Arial"/>
        <family val="2"/>
      </rPr>
      <t>Aantal werknemers met een in de DIMONA-verklaring</t>
    </r>
  </si>
  <si>
    <r>
      <rPr>
        <b/>
        <sz val="10"/>
        <rFont val="Arial"/>
        <family val="2"/>
      </rPr>
      <t>aangegeven of een in het algemeen personeelsregister</t>
    </r>
  </si>
  <si>
    <r>
      <rPr>
        <b/>
        <sz val="10"/>
        <rFont val="Arial"/>
        <family val="2"/>
      </rPr>
      <t>opgetekende datum waarop hun overeenkomst tijdens</t>
    </r>
  </si>
  <si>
    <r>
      <rPr>
        <b/>
        <sz val="10"/>
        <rFont val="Arial"/>
        <family val="2"/>
      </rPr>
      <t>het boekjaar een einde nam .................................................</t>
    </r>
  </si>
  <si>
    <r>
      <rPr>
        <b/>
        <sz val="10"/>
        <rFont val="Arial"/>
        <family val="2"/>
      </rPr>
      <t>Volgens de reden van beëindiging van de overeenkomst</t>
    </r>
  </si>
  <si>
    <t>Mannen</t>
  </si>
  <si>
    <t>Vrouwen</t>
  </si>
  <si>
    <r>
      <rPr>
        <b/>
        <sz val="10"/>
        <rFont val="Arial"/>
        <family val="2"/>
      </rPr>
      <t>Totaal van de formele voortgezette beroepsopleidingsinitiatieven ten</t>
    </r>
  </si>
  <si>
    <r>
      <rPr>
        <b/>
        <sz val="10"/>
        <rFont val="Arial"/>
        <family val="2"/>
      </rPr>
      <t>laste van de werkgever</t>
    </r>
  </si>
  <si>
    <r>
      <rPr>
        <b/>
        <sz val="10"/>
        <rFont val="Arial"/>
        <family val="2"/>
      </rPr>
      <t>Totaal van de minder formele en informele voortgezette</t>
    </r>
  </si>
  <si>
    <r>
      <rPr>
        <b/>
        <sz val="10"/>
        <rFont val="Arial"/>
        <family val="2"/>
      </rPr>
      <t>beroepsopleidingsinitiatieven ten laste van de werkgever</t>
    </r>
  </si>
  <si>
    <r>
      <rPr>
        <b/>
        <sz val="10"/>
        <rFont val="Arial"/>
        <family val="2"/>
      </rPr>
      <t>Totaal van de initiële beroepsopleidingsinitiatieven ten laste</t>
    </r>
  </si>
  <si>
    <r>
      <rPr>
        <b/>
        <sz val="10"/>
        <rFont val="Arial"/>
        <family val="2"/>
      </rPr>
      <t>van de werkgever</t>
    </r>
  </si>
  <si>
    <r>
      <rPr>
        <b/>
        <sz val="12"/>
        <rFont val="Garamond"/>
        <family val="1"/>
      </rPr>
      <t xml:space="preserve">Geïnde netto-rechten </t>
    </r>
    <r>
      <rPr>
        <b/>
        <sz val="12"/>
        <color indexed="17"/>
        <rFont val="Garamond"/>
        <family val="1"/>
      </rPr>
      <t xml:space="preserve"> met geografische uitsplitsing</t>
    </r>
  </si>
  <si>
    <r>
      <rPr>
        <b/>
        <sz val="12"/>
        <rFont val="Garamond"/>
        <family val="1"/>
      </rPr>
      <t xml:space="preserve">Geïnde netto-rechten  </t>
    </r>
    <r>
      <rPr>
        <b/>
        <sz val="12"/>
        <color indexed="17"/>
        <rFont val="Garamond"/>
        <family val="1"/>
      </rPr>
      <t>Europa</t>
    </r>
  </si>
  <si>
    <r>
      <t xml:space="preserve">Geïnde netto-rechten  </t>
    </r>
    <r>
      <rPr>
        <b/>
        <sz val="12"/>
        <color indexed="17"/>
        <rFont val="Garamond"/>
        <family val="1"/>
      </rPr>
      <t>Rest van de wereld</t>
    </r>
  </si>
  <si>
    <t xml:space="preserve">   A.  Het voeren van de boekhouding van de onderneming</t>
  </si>
  <si>
    <t xml:space="preserve">   B.  Het opstellen van de jaarrekening</t>
  </si>
  <si>
    <t>Terreinen en gebouwen .................................................</t>
  </si>
  <si>
    <t>Installaties, machines en uitrusting................................</t>
  </si>
  <si>
    <t>Meubilair en rollend materieel........................................</t>
  </si>
  <si>
    <t>Leasing en soortgelijke rechten .....................................</t>
  </si>
  <si>
    <t>Overige materiële vaste activa ......................................</t>
  </si>
  <si>
    <t>Activa in aanbouw en vooruitbetalingen ........................</t>
  </si>
  <si>
    <t xml:space="preserve">Overige risico's en kosten.............................................. </t>
  </si>
  <si>
    <t xml:space="preserve">vervallen ........................................................................ </t>
  </si>
  <si>
    <r>
      <t>Reserves</t>
    </r>
    <r>
      <rPr>
        <sz val="9"/>
        <rFont val="Arial"/>
        <family val="2"/>
      </rPr>
      <t xml:space="preserve"> ............................................................................</t>
    </r>
  </si>
  <si>
    <r>
      <t>Kapitaalsubsidies</t>
    </r>
    <r>
      <rPr>
        <sz val="9"/>
        <rFont val="Arial"/>
        <family val="2"/>
      </rPr>
      <t xml:space="preserve"> ..............................................................</t>
    </r>
  </si>
  <si>
    <r>
      <t>Schulden op meer dan één jaar .......................................</t>
    </r>
    <r>
      <rPr>
        <sz val="9"/>
        <rFont val="Arial"/>
        <family val="2"/>
      </rPr>
      <t xml:space="preserve"> </t>
    </r>
  </si>
  <si>
    <t>* Overdracht van financiële opbrengsten die voortvloeien uit belegging voor</t>
  </si>
  <si>
    <t>* Toewijzing van de financiële lasten voortvloeiend uit de activiteiten</t>
  </si>
  <si>
    <r>
      <rPr>
        <b/>
        <sz val="10"/>
        <rFont val="Arial"/>
        <family val="2"/>
      </rPr>
      <t>Mutaties tijdens het boekjaar</t>
    </r>
  </si>
  <si>
    <r>
      <rPr>
        <b/>
        <sz val="10"/>
        <rFont val="Arial"/>
        <family val="2"/>
      </rPr>
      <t>Waarvan</t>
    </r>
  </si>
  <si>
    <r>
      <rPr>
        <b/>
        <sz val="9"/>
        <rFont val="Arial"/>
        <family val="2"/>
      </rPr>
      <t>Mutaties tijdens het boekjaar</t>
    </r>
  </si>
  <si>
    <r>
      <rPr>
        <b/>
        <sz val="10"/>
        <rFont val="Arial"/>
        <family val="2"/>
      </rPr>
      <t>Afschrijvingen en waardeverminderingen per einde van het boekjaar</t>
    </r>
    <r>
      <rPr>
        <sz val="10"/>
        <rFont val="Arial"/>
        <family val="2"/>
      </rPr>
      <t xml:space="preserve"> </t>
    </r>
  </si>
  <si>
    <t>Afschrijvingen (-)</t>
  </si>
  <si>
    <t>Nieuwe kosten van het boekjaar</t>
  </si>
  <si>
    <r>
      <rPr>
        <b/>
        <sz val="10"/>
        <rFont val="Arial"/>
        <family val="2"/>
      </rPr>
      <t>Terreinen en gebouwen</t>
    </r>
    <r>
      <rPr>
        <sz val="10"/>
        <rFont val="Arial"/>
        <family val="2"/>
      </rPr>
      <t xml:space="preserve"> </t>
    </r>
  </si>
  <si>
    <t>Toevoegingen .............................................................................................</t>
  </si>
  <si>
    <t>Terugbetalingen ..........................................................................................</t>
  </si>
  <si>
    <t>Geboekte waardeverminderingen ...............................................................</t>
  </si>
  <si>
    <t>Teruggenomen waardeverminderingen ......................................................</t>
  </si>
  <si>
    <t>Wisselkoersverschillen ......................................................................(+)/(-)</t>
  </si>
  <si>
    <r>
      <rPr>
        <b/>
        <sz val="10"/>
        <rFont val="Arial"/>
        <family val="2"/>
      </rPr>
      <t>Gecumuleerde waardeverminderingen op vorderingen per einde</t>
    </r>
  </si>
  <si>
    <t>NAAM, volledig adres van de ZETEL en, zo het een onderneming naar Belgisch recht betreft, het ONDERNEMINGSNUMMER</t>
  </si>
  <si>
    <t>Aangehouden maatschappelijke rechten</t>
  </si>
  <si>
    <t>Gegevens geput uit de laatst beschikbare jaarrekening</t>
  </si>
  <si>
    <t>rechtstreeks</t>
  </si>
  <si>
    <t>dochters</t>
  </si>
  <si>
    <t>Jaarrekening per</t>
  </si>
  <si>
    <t>Munt-code</t>
  </si>
  <si>
    <t>Eigen vermogen</t>
  </si>
  <si>
    <t>Nettoresultaat</t>
  </si>
  <si>
    <t>Aantal</t>
  </si>
  <si>
    <t>%</t>
  </si>
  <si>
    <r>
      <t xml:space="preserve">(+) of (-) </t>
    </r>
    <r>
      <rPr>
        <i/>
        <sz val="9"/>
        <rFont val="Arial"/>
        <family val="2"/>
      </rPr>
      <t>(in eenheden)</t>
    </r>
  </si>
  <si>
    <t>De jaarrekening van elk van de ondernemingen waarvoor de onderneming onbeperkt aansprakelijk is, wordt bij de voorliggende</t>
  </si>
  <si>
    <t>jaarrekening gevoegd en samen hiermee openbaar gemaakt, tenzij in de tweede kolom de reden wordt vermeld waarom dit niet het</t>
  </si>
  <si>
    <t>Met een resterende looptijd of opzegtermijn van</t>
  </si>
  <si>
    <t>hoogstens één maand ..................................................</t>
  </si>
  <si>
    <t>meer dan één maand en hoogstens één jaar ..............</t>
  </si>
  <si>
    <t>meer dan één jaar ........................................................</t>
  </si>
  <si>
    <t>Verdeling</t>
  </si>
  <si>
    <t>Uitsplitsing volgens de aandeelhouders</t>
  </si>
  <si>
    <t>Gehouden door haar dochters</t>
  </si>
  <si>
    <t>Eigen aandelen</t>
  </si>
  <si>
    <r>
      <rPr>
        <b/>
        <sz val="10"/>
        <rFont val="Arial"/>
        <family val="2"/>
      </rPr>
      <t>Verplichtingen tot uitgifte van aandelen</t>
    </r>
  </si>
  <si>
    <t>Achtergestelde leningen ....................................................................................................</t>
  </si>
  <si>
    <t>Niet-achtergestelde obligatieleningen ...............................................................................</t>
  </si>
  <si>
    <t>Leasingschulden en soortgelijke schulden........................................................................</t>
  </si>
  <si>
    <t>Kredietinstellingen .............................................................................................................</t>
  </si>
  <si>
    <t>Overige leningen ...............................................................................................................</t>
  </si>
  <si>
    <t>Leveranciers ......................................................................................................................</t>
  </si>
  <si>
    <t>Te betalen wissels .............................................................................................................</t>
  </si>
  <si>
    <r>
      <rPr>
        <b/>
        <sz val="10"/>
        <rFont val="Arial"/>
        <family val="2"/>
      </rPr>
      <t>Schulden op meer dan één jaar die binnen het jaar vervallen</t>
    </r>
  </si>
  <si>
    <t>Financiële schulden ................................................................................................................</t>
  </si>
  <si>
    <t>Handelsschulden ....................................................................................................................</t>
  </si>
  <si>
    <t>Ontvangen vooruitbetalingen op bestellingen.........................................................................</t>
  </si>
  <si>
    <t>Overige schulden ....................................................................................................................</t>
  </si>
  <si>
    <r>
      <rPr>
        <b/>
        <sz val="10"/>
        <rFont val="Arial"/>
        <family val="2"/>
      </rPr>
      <t>Totaal der schulden op meer dan één jaar die binnen het jaar vervallen..............................</t>
    </r>
  </si>
  <si>
    <r>
      <rPr>
        <b/>
        <sz val="10"/>
        <rFont val="Arial"/>
        <family val="2"/>
      </rPr>
      <t>Schulden met een resterende looptijd van meer dan één jaar doch hoogstens 5 jaar</t>
    </r>
  </si>
  <si>
    <r>
      <rPr>
        <b/>
        <sz val="10"/>
        <rFont val="Arial"/>
        <family val="2"/>
      </rPr>
      <t>Schulden met een resterende looptijd van meer dan 5 jaar</t>
    </r>
  </si>
  <si>
    <r>
      <rPr>
        <b/>
        <sz val="10"/>
        <rFont val="Arial"/>
        <family val="2"/>
      </rPr>
      <t>Totaal der schulden met een resterende looptijd van meer dan 5 jaar .................................</t>
    </r>
  </si>
  <si>
    <r>
      <rPr>
        <b/>
        <sz val="10"/>
        <rFont val="Arial"/>
        <family val="2"/>
      </rPr>
      <t>Door Belgische overheidsinstellingen gewaarborgde schulden</t>
    </r>
  </si>
  <si>
    <r>
      <rPr>
        <b/>
        <sz val="10"/>
        <rFont val="Arial"/>
        <family val="2"/>
      </rPr>
      <t>Totaal van de door Belgische overheidsinstellingen gewaarborgde schulden..................</t>
    </r>
  </si>
  <si>
    <r>
      <rPr>
        <b/>
        <sz val="10"/>
        <rFont val="Arial"/>
        <family val="2"/>
      </rPr>
      <t>Totaal der schulden gewaarborgd door zakelijke zekerheden gesteld of onherroepelijk</t>
    </r>
  </si>
  <si>
    <r>
      <rPr>
        <b/>
        <sz val="10"/>
        <rFont val="Arial"/>
        <family val="2"/>
      </rPr>
      <t>beloofd op activa van de onderneming ..................................................................................</t>
    </r>
  </si>
  <si>
    <t>Niet-vervallen belastingschulden ..................................................................................</t>
  </si>
  <si>
    <t>Geraamde belastingschulden .......................................................................................</t>
  </si>
  <si>
    <t>Andere schulden met betrekking tot bezoldigingen en sociale lasten ..........................</t>
  </si>
  <si>
    <r>
      <rPr>
        <b/>
        <sz val="9"/>
        <rFont val="Arial"/>
        <family val="2"/>
      </rPr>
      <t>Andere financiële opbrengsten</t>
    </r>
  </si>
  <si>
    <t>Door de overheid toegekende subsidies, aangerekend op de</t>
  </si>
  <si>
    <t>resultatenrekening</t>
  </si>
  <si>
    <t>Kapitaalsubsidies ..............................................................</t>
  </si>
  <si>
    <t>Interestsubsidies ...............................................................</t>
  </si>
  <si>
    <t>Uitsplitsing van de overige financiële opbrengsten</t>
  </si>
  <si>
    <r>
      <rPr>
        <b/>
        <sz val="9"/>
        <rFont val="Arial"/>
        <family val="2"/>
      </rPr>
      <t>Waardeverminderingen op vlottende activa</t>
    </r>
  </si>
  <si>
    <t>Voorzieningen met financieel karakter</t>
  </si>
  <si>
    <t>Voorschot aan de vennoten op de verdeling van het netto-actief</t>
  </si>
  <si>
    <t>BEDRIJFSRESULTATEN</t>
  </si>
  <si>
    <r>
      <rPr>
        <b/>
        <sz val="9"/>
        <rFont val="Arial"/>
        <family val="2"/>
      </rPr>
      <t>Netto-omzet</t>
    </r>
  </si>
  <si>
    <t>Uitsplitsing per bedrijfscategorie</t>
  </si>
  <si>
    <t>Uitsplitsing per geografische markt</t>
  </si>
  <si>
    <r>
      <rPr>
        <b/>
        <sz val="9"/>
        <rFont val="Arial"/>
        <family val="2"/>
      </rPr>
      <t>Andere bedrijfsopbrengsten</t>
    </r>
  </si>
  <si>
    <t>Exploitatiesubsidies en vanwege de overheid ontvangen compenserende</t>
  </si>
  <si>
    <t>bedragen.....................................................................................................</t>
  </si>
  <si>
    <r>
      <rPr>
        <b/>
        <sz val="9"/>
        <rFont val="Arial"/>
        <family val="2"/>
      </rPr>
      <t>Werknemers waarvoor de onderneming een DIMONA-verklaring heeft</t>
    </r>
  </si>
  <si>
    <r>
      <rPr>
        <b/>
        <sz val="9"/>
        <rFont val="Arial"/>
        <family val="2"/>
      </rPr>
      <t>ingediend of die zijn ingeschreven in het algemeen personeelsregister</t>
    </r>
  </si>
  <si>
    <t>Totaal aantal op de afsluitingsdatum ..........................................................</t>
  </si>
  <si>
    <t>Gemiddeld personeelsbestand berekend in voltijdse equivalenten.............</t>
  </si>
  <si>
    <t>Aantal daadwerkelijk gepresteerde uren.....................................................</t>
  </si>
  <si>
    <r>
      <rPr>
        <b/>
        <sz val="9"/>
        <rFont val="Arial"/>
        <family val="2"/>
      </rPr>
      <t>Personeelskosten</t>
    </r>
  </si>
  <si>
    <t>Bezoldigingen en rechtstreekse sociale voordelen.....................................</t>
  </si>
  <si>
    <t>Werkgeversbijdragen voor sociale verzekeringen ......................................</t>
  </si>
  <si>
    <t>Werkgeverspremies voor bovenwettelijke verzekeringen...........................</t>
  </si>
  <si>
    <t>Andere personeelskosten ...........................................................................</t>
  </si>
  <si>
    <t>Ouderdoms- en overlevingspensioenen .....................................................</t>
  </si>
  <si>
    <r>
      <rPr>
        <b/>
        <sz val="9"/>
        <rFont val="Arial"/>
        <family val="2"/>
      </rPr>
      <t>Voorzieningen voor pensioenen en soortgelijke verplichtingen</t>
    </r>
  </si>
  <si>
    <t>Toevoegingen (bestedingen en terugnemingen) ...............................(+)/(-)</t>
  </si>
  <si>
    <r>
      <rPr>
        <b/>
        <sz val="9"/>
        <rFont val="Arial"/>
        <family val="2"/>
      </rPr>
      <t>Waardeverminderingen</t>
    </r>
  </si>
  <si>
    <t>Op voorraden en bestellingen in uitvoering</t>
  </si>
  <si>
    <t>Geboekt..................................................................................................</t>
  </si>
  <si>
    <t>Teruggenomen ......................................................................................</t>
  </si>
  <si>
    <t>Op handelsvorderingen</t>
  </si>
  <si>
    <r>
      <rPr>
        <b/>
        <sz val="9"/>
        <rFont val="Arial"/>
        <family val="2"/>
      </rPr>
      <t>Voorzieningen voor risico's en kosten</t>
    </r>
  </si>
  <si>
    <t>Bestedingen en terugnemingen ..................................................................</t>
  </si>
  <si>
    <r>
      <rPr>
        <b/>
        <sz val="9"/>
        <rFont val="Arial"/>
        <family val="2"/>
      </rPr>
      <t>Andere bedrijfskosten</t>
    </r>
  </si>
  <si>
    <t>Bedrijfsbelastingen en -taksen....................................................................</t>
  </si>
  <si>
    <t>Andere ........................................................................................................</t>
  </si>
  <si>
    <r>
      <rPr>
        <b/>
        <sz val="9"/>
        <rFont val="Arial"/>
        <family val="2"/>
      </rPr>
      <t>Uitzendkrachten en ter beschikking van de onderneming gestelde</t>
    </r>
  </si>
  <si>
    <r>
      <rPr>
        <b/>
        <sz val="9"/>
        <rFont val="Arial"/>
        <family val="2"/>
      </rPr>
      <t>personen</t>
    </r>
  </si>
  <si>
    <t>Gemiddeld aantal berekend in voltijdse equivalenten.................................</t>
  </si>
  <si>
    <t>Aantal daadwerkelijk gepresteerde uren......................................................</t>
  </si>
  <si>
    <t>Kosten voor de onderneming......................................................................</t>
  </si>
  <si>
    <t>Vorig</t>
  </si>
  <si>
    <t>boekjaar</t>
  </si>
  <si>
    <t>V. Kasmiddelen bij de opening van het boekjaar</t>
  </si>
  <si>
    <t>O. Nettokasstroom voortvloeiend uit operationele activiteiten vóór belastingen en financiële kosten</t>
  </si>
  <si>
    <t>8195P</t>
  </si>
  <si>
    <t>8391P</t>
  </si>
  <si>
    <t>8451P</t>
  </si>
  <si>
    <t>8521P</t>
  </si>
  <si>
    <t>8551P</t>
  </si>
  <si>
    <t>281P</t>
  </si>
  <si>
    <t>8392P</t>
  </si>
  <si>
    <t>8452P</t>
  </si>
  <si>
    <t>8522P</t>
  </si>
  <si>
    <t>8552P</t>
  </si>
  <si>
    <t>283P</t>
  </si>
  <si>
    <t>8393P</t>
  </si>
  <si>
    <t>8453P</t>
  </si>
  <si>
    <t>8523P</t>
  </si>
  <si>
    <t>8553P</t>
  </si>
  <si>
    <t>285/8P</t>
  </si>
  <si>
    <t>(280)</t>
  </si>
  <si>
    <t>(281)</t>
  </si>
  <si>
    <t>(282)</t>
  </si>
  <si>
    <t>(283)</t>
  </si>
  <si>
    <t>(284)</t>
  </si>
  <si>
    <t>(285/8)</t>
  </si>
  <si>
    <t>(42)</t>
  </si>
  <si>
    <t>ONDERNEMINGEN MET DEELNEMINGSVERHOUDING VORDERINGEN</t>
  </si>
  <si>
    <t>ANDERE ONDERNEMINGEN  - VORDERINGEN</t>
  </si>
  <si>
    <t>1. Uitzendkrachten</t>
  </si>
  <si>
    <t>ZAKELIJKE ZEKERHEDEN</t>
  </si>
  <si>
    <t>Gekochte (te ontvangen) goederen  …..</t>
  </si>
  <si>
    <t>Verkochte (te leveren) goederen ….</t>
  </si>
  <si>
    <t>Gekochte (te ontvangen) deviezen ….</t>
  </si>
  <si>
    <t>Code</t>
  </si>
  <si>
    <t>VERBONDEN ONDERNEMINGEN</t>
  </si>
  <si>
    <t>ONDERNEMINGEN WAARMEE EEN DEELNEMINGSVERHOUDING BESTAAT</t>
  </si>
  <si>
    <t>Andere betekenisvolle verplichtingen aangegaan in hun voordeel…………………………………………</t>
  </si>
  <si>
    <r>
      <t>Waarborgen toegestaan in hun voordeel</t>
    </r>
    <r>
      <rPr>
        <sz val="10"/>
        <rFont val="Arial"/>
        <family val="2"/>
      </rPr>
      <t xml:space="preserve"> .............................</t>
    </r>
  </si>
  <si>
    <t>jaarrekening door consolidatie opgenomen is, opstelt (opstellen) en openbaar maakt (maken)**:</t>
  </si>
  <si>
    <r>
      <rPr>
        <b/>
        <sz val="12"/>
        <rFont val="Garamond"/>
        <family val="1"/>
      </rPr>
      <t xml:space="preserve">Geïnde netto-rechten  </t>
    </r>
    <r>
      <rPr>
        <b/>
        <sz val="12"/>
        <color indexed="17"/>
        <rFont val="Garamond"/>
        <family val="1"/>
      </rPr>
      <t>België</t>
    </r>
  </si>
  <si>
    <t>650.2.</t>
  </si>
  <si>
    <t>651.2.</t>
  </si>
  <si>
    <t>652.2/9.2.</t>
  </si>
  <si>
    <t>Resultaatverwerking</t>
  </si>
  <si>
    <t>Resultaatverwerking Rechthebbenden</t>
  </si>
  <si>
    <t>744.1.</t>
  </si>
  <si>
    <t>744.2.</t>
  </si>
  <si>
    <t>WAARDERINGSREGELS</t>
  </si>
  <si>
    <t>VERSLAG VAN DE COMMISSARISSEN</t>
  </si>
  <si>
    <t>JAARVERSLAG</t>
  </si>
  <si>
    <r>
      <t>RESULTATENREKENING</t>
    </r>
    <r>
      <rPr>
        <sz val="9"/>
        <rFont val="Arial"/>
        <family val="2"/>
      </rPr>
      <t xml:space="preserve"> (vervolg)</t>
    </r>
  </si>
  <si>
    <r>
      <rPr>
        <b/>
        <sz val="9"/>
        <rFont val="Arial"/>
        <family val="2"/>
      </rPr>
      <t>Voorraden en bestellingen in uitvoering.........................</t>
    </r>
  </si>
  <si>
    <r>
      <rPr>
        <b/>
        <sz val="9"/>
        <rFont val="Arial"/>
        <family val="2"/>
      </rPr>
      <t>Vorderingen op ten hoogste één jaar..............................</t>
    </r>
  </si>
  <si>
    <r>
      <t>Overlopende rekeningen ..................................................</t>
    </r>
    <r>
      <rPr>
        <sz val="9"/>
        <rFont val="Arial"/>
        <family val="2"/>
      </rPr>
      <t xml:space="preserve"> </t>
    </r>
  </si>
  <si>
    <t>17 (1/2)</t>
  </si>
  <si>
    <t>42/48 (1/2)</t>
  </si>
  <si>
    <t>17 (2/2)</t>
  </si>
  <si>
    <t>29 (2/2)</t>
  </si>
  <si>
    <t>40/41 (2/2)</t>
  </si>
  <si>
    <t>29 (1/2)</t>
  </si>
  <si>
    <t>40/41 (1/2)</t>
  </si>
  <si>
    <t>42/48 (2/2)</t>
  </si>
  <si>
    <t>651.1.</t>
  </si>
  <si>
    <t>Resultaatverwerking van de beheersvennootschap</t>
  </si>
  <si>
    <t>Overboekingen van een post naar een andere (+)(-)</t>
  </si>
  <si>
    <t>Overgeboekt van een post naar een andere (+)(-)</t>
  </si>
  <si>
    <t>(26)</t>
  </si>
  <si>
    <t>(27)</t>
  </si>
  <si>
    <t>Mutaties tijdens het boekjaar (+)(-)</t>
  </si>
  <si>
    <t>LIJST VAN ONDERNEMINGEN WAARVOOR DE ONDERNEMING ONBEPERKT AANSPRAKELIJK IS IN HAAR HOEDANIGHEID VAN</t>
  </si>
  <si>
    <t>opgesteld, gecontroleerd en openbaar gemaakt overeenkomstig de bepalingen van het Wetboek van vennootschappen inzake geconsolideerde jaarrekening;</t>
  </si>
  <si>
    <t>BEDRIJFSOPBRENGSTEN</t>
  </si>
  <si>
    <t>Vermelding van dergelijke transacties indien zij van enige betekenis zijn, met opgave van het bedrag</t>
  </si>
  <si>
    <t>van deze transacties, de aard van de betrekking met de verbonden partij, alsmede andere informatie</t>
  </si>
  <si>
    <t>over de transacties die nodig is voor het verkrijgen van inzicht in de financiële positie van de vennootschap.</t>
  </si>
  <si>
    <t>Overgedragen winst (verlies) (+)(-)..................................</t>
  </si>
  <si>
    <t>FINANCIËLE BETREKKINGEN MET</t>
  </si>
  <si>
    <t xml:space="preserve">    Aan bestuurders en zaakvoerders .........................................................................................</t>
  </si>
  <si>
    <t xml:space="preserve">    Aan oud-bestuurders en oud-zaakvoerders ...........................................................................</t>
  </si>
  <si>
    <t xml:space="preserve">    Andere controleopdrachten .............................................................................................................</t>
  </si>
  <si>
    <t xml:space="preserve">    Belastingadviesopdrachten .............................................................................................................</t>
  </si>
  <si>
    <t xml:space="preserve">    Andere opdrachten buiten de revisorale opdrachten ......................................................................</t>
  </si>
  <si>
    <t xml:space="preserve">    Overeenkomst voor een onbepaalde tijd .................</t>
  </si>
  <si>
    <t xml:space="preserve">    Overeenkomst voor een bepaalde tijd .....................</t>
  </si>
  <si>
    <t xml:space="preserve">    Overeenkomst voor een duidelijk omschreven werk</t>
  </si>
  <si>
    <t xml:space="preserve">    Voltijds ........................................................</t>
  </si>
  <si>
    <t xml:space="preserve">    Deeltijds ......................................................</t>
  </si>
  <si>
    <t xml:space="preserve">    Totaal in voltijdse equivalenten (VTE) ........</t>
  </si>
  <si>
    <t xml:space="preserve">    Totaal ..........................................................</t>
  </si>
  <si>
    <t xml:space="preserve">    Vervangingsovereenkomst ......................................</t>
  </si>
  <si>
    <t xml:space="preserve">    Mannen ....................................................................</t>
  </si>
  <si>
    <t xml:space="preserve">        lager onderwijs...................................................</t>
  </si>
  <si>
    <t xml:space="preserve">        secundair onderwijs ...........................................</t>
  </si>
  <si>
    <t xml:space="preserve">        hoger niet-universitair onderwijs ........................</t>
  </si>
  <si>
    <t xml:space="preserve">        universitair onderwijs..........................................</t>
  </si>
  <si>
    <t xml:space="preserve">    Vrouwen ...................................................................</t>
  </si>
  <si>
    <t xml:space="preserve">    Overeenkomst voor een onbepaalde tijd ...........................</t>
  </si>
  <si>
    <t xml:space="preserve">    Overeenkomst voor een bepaalde tijd ...............................</t>
  </si>
  <si>
    <t xml:space="preserve">    Overeenkomst voor een duidelijk omschreven werk .........</t>
  </si>
  <si>
    <t xml:space="preserve">    Vervangingsovereenkomst ................................................</t>
  </si>
  <si>
    <t xml:space="preserve">    Pensioen ............................................................................</t>
  </si>
  <si>
    <t xml:space="preserve">    Werkloosheid met bedrijfstoeslag .....................................</t>
  </si>
  <si>
    <t xml:space="preserve">    Afdanking ...........................................................................</t>
  </si>
  <si>
    <t xml:space="preserve">    Andere reden .....................................................................</t>
  </si>
  <si>
    <t xml:space="preserve">    Aantal betrokken werknemers ..................................................................</t>
  </si>
  <si>
    <t xml:space="preserve">    Aantal gevolgde opleidingsuren ...............................................................</t>
  </si>
  <si>
    <t xml:space="preserve">        waarvan brutokosten rechtstreeks verbonden met de opleiding.........</t>
  </si>
  <si>
    <t xml:space="preserve">        waarvan betaalde bijdragen en stortingen aan collectieve fondsen ....</t>
  </si>
  <si>
    <t xml:space="preserve">        waarvan ontvangen tegemoetkomingen (in mindering) ......................</t>
  </si>
  <si>
    <t xml:space="preserve">    Aantal gevolgde opleidingsuren................................................................</t>
  </si>
  <si>
    <t>F. Nettokasstroom voortvloeiend uit investeringsactiviteiten</t>
  </si>
  <si>
    <t>* Schrappen wat niet van toepassing is</t>
  </si>
  <si>
    <t>JAARREKENING goedgekeurd door de algemene vergadering van</t>
  </si>
  <si>
    <t>Gedematerialiseerde aandelen</t>
  </si>
  <si>
    <t>2. Deeltijds</t>
  </si>
  <si>
    <t>1. Voltijds</t>
  </si>
  <si>
    <t>3. Totaal in voltijdse equivalenten</t>
  </si>
  <si>
    <t>VOLLEDIGE LIJST met naam, voornamen, beroep, woonplaats (adres, nummer, postnummer en gemeente) en functie in de onderneming</t>
  </si>
  <si>
    <t>LIJST VAN DE BESTUURDERS, ZAAKVOERDERS EN COMMISSARISSEN EN VERKLARING BETREFFENDE EEN AANVULLENDE OPDRACHT VOOR NAZICHT OF CORRECTIE</t>
  </si>
  <si>
    <t>OPRICHTINGSKOSTEN</t>
  </si>
  <si>
    <t>6.1</t>
  </si>
  <si>
    <t>6.2</t>
  </si>
  <si>
    <t>6.3</t>
  </si>
  <si>
    <t xml:space="preserve">6.4 /6.5.1 </t>
  </si>
  <si>
    <t>6.5.1 /5.6</t>
  </si>
  <si>
    <t>6.6</t>
  </si>
  <si>
    <t>6.7.1</t>
  </si>
  <si>
    <t>6.8.</t>
  </si>
  <si>
    <t>6.9</t>
  </si>
  <si>
    <t>6.9 bis</t>
  </si>
  <si>
    <t>6.10</t>
  </si>
  <si>
    <t>6.12</t>
  </si>
  <si>
    <t>76A</t>
  </si>
  <si>
    <t>Andere bedrijfsopbrengsten</t>
  </si>
  <si>
    <t xml:space="preserve">     Totaal Andere bedrijfsopbrengsten</t>
  </si>
  <si>
    <t>Niet-recurrente bedrijfsopbrengsten</t>
  </si>
  <si>
    <t>66A</t>
  </si>
  <si>
    <t xml:space="preserve">     Aankopen</t>
  </si>
  <si>
    <t xml:space="preserve">     Voorraad: afname</t>
  </si>
  <si>
    <t xml:space="preserve">     (toename) (+)/(-)</t>
  </si>
  <si>
    <t>Andere bedrijfskosten………………………………………..</t>
  </si>
  <si>
    <t xml:space="preserve">     Bijdrage aan het organiek fonds (-)</t>
  </si>
  <si>
    <t>Als herstructureringskosten geactiveerde bedrijfskosten (-)</t>
  </si>
  <si>
    <t>Niet-recurrente bedrijfskosten</t>
  </si>
  <si>
    <t>6.11</t>
  </si>
  <si>
    <t>6.13. bis</t>
  </si>
  <si>
    <t>Totaal financiële opbrengsten</t>
  </si>
  <si>
    <t xml:space="preserve">   Recurrente financiële opbrengsten</t>
  </si>
  <si>
    <t xml:space="preserve">   Niet-recurrente bedrijfsopbrengsten</t>
  </si>
  <si>
    <t xml:space="preserve">Financiële opbrengsten die voortvloeien uit belegging voor rekening van de rechthebbenden (-) </t>
  </si>
  <si>
    <t>76B</t>
  </si>
  <si>
    <t>650.1.</t>
  </si>
  <si>
    <t>652.1./9.1.</t>
  </si>
  <si>
    <t>Totaal financiële kosten</t>
  </si>
  <si>
    <t xml:space="preserve">   Recurrente financiële kosten</t>
  </si>
  <si>
    <t xml:space="preserve">Waardeverminderingen op vlottende activa andere dan voorraden,  </t>
  </si>
  <si>
    <t>bestellingen in uitvoering en handelsvorderingen: toevoegingen (terugnemingen) (+)/(-)</t>
  </si>
  <si>
    <t xml:space="preserve">   Niet-recurrente financiële kosten</t>
  </si>
  <si>
    <t>in uitvoering en op handelsvorderingen: (toevoegingen</t>
  </si>
  <si>
    <t>terugnemingen) (+)/(-)</t>
  </si>
  <si>
    <t>Voorzieningen voor risico's en kosten: (toevoegingen</t>
  </si>
  <si>
    <t>bestedingen en terugnemingen) (+)/(-)</t>
  </si>
  <si>
    <t>N°</t>
  </si>
  <si>
    <t>8055P</t>
  </si>
  <si>
    <t>8125P</t>
  </si>
  <si>
    <t xml:space="preserve">KOSTEN VAN ONDERZOEK DIE WERDEN GEMAAKT TIJDENS EEN BOEKJAAR </t>
  </si>
  <si>
    <t>DAT EEN AANVANG HEEFT GENOMEN VÓÓR 01/01/2016</t>
  </si>
  <si>
    <t xml:space="preserve">Aanschaffingen, met inbegrip van de geproduceerde vaste activa </t>
  </si>
  <si>
    <t xml:space="preserve">Overdrachten en buitengebruikstellingen </t>
  </si>
  <si>
    <t>Overboekingen van een post naar een andere (+)/(-)</t>
  </si>
  <si>
    <t>Overgeboekt van een post naar een andere (+)/(-)</t>
  </si>
  <si>
    <t>KOSTEN VAN ONDERZOEK DIE WERDEN GEMAAKT TIJDENS EEN BOEKJAAR DAT EEN AANVANG HEEFT GENOMEN NA 31 DECEMBER 2015</t>
  </si>
  <si>
    <t>* Toewijzing van de bijdrage aan het organieke fonds op de te verdelen geïnde rechten</t>
  </si>
  <si>
    <t xml:space="preserve">* Toewijzing van de kosten met sociale, culturele of educatieve doeleinden </t>
  </si>
  <si>
    <t>voor rekening van de rechthebbenden op de te verdelen geïnde rechten</t>
  </si>
  <si>
    <t>VOL_AUT 6.5.2</t>
  </si>
  <si>
    <t>Aard</t>
  </si>
  <si>
    <t>Aantal stemrechten</t>
  </si>
  <si>
    <t>Verbonden aan effecten</t>
  </si>
  <si>
    <t>Niet verbonden aan effecten</t>
  </si>
  <si>
    <t>Uitsplitsing van de post 492/3 van de passiva indien daaronder een belangrijk bedrag voorkomt</t>
  </si>
  <si>
    <t>RECURRENTE FINANCIËLE KOSTEN</t>
  </si>
  <si>
    <t xml:space="preserve">  Geboekt ......................................................................................................</t>
  </si>
  <si>
    <t xml:space="preserve">  Teruggenomen ............................................................................................</t>
  </si>
  <si>
    <t xml:space="preserve">  bij de verhandeling van vorderingen</t>
  </si>
  <si>
    <t xml:space="preserve">  Toevoegingen ..............................................................</t>
  </si>
  <si>
    <t xml:space="preserve">  Bestedingen en terugnemingen ...............................................................</t>
  </si>
  <si>
    <t xml:space="preserve">  Uitsplitsing van de overige financiële opbrengsten</t>
  </si>
  <si>
    <t>(76A)</t>
  </si>
  <si>
    <t>764/8</t>
  </si>
  <si>
    <t>(76B)</t>
  </si>
  <si>
    <t>(66A)</t>
  </si>
  <si>
    <t>664/7</t>
  </si>
  <si>
    <t>(66B)</t>
  </si>
  <si>
    <t xml:space="preserve">Terugneming van afschrijvingen en van waardeverminderingen op immateriële en materiële vaste activa  </t>
  </si>
  <si>
    <t xml:space="preserve">Terugneming van voorzieningen voor uitzonderlijke bedrijfsrisico's en -kosten  </t>
  </si>
  <si>
    <t xml:space="preserve">Meerwaarden bij de realisatie van immateriële en materiële vaste activa  </t>
  </si>
  <si>
    <t xml:space="preserve">Andere niet-recurrente bedrijfsopbrengsten  </t>
  </si>
  <si>
    <r>
      <t>Niet-recurrente financiële opbrengsten</t>
    </r>
    <r>
      <rPr>
        <sz val="9"/>
        <rFont val="Arial"/>
        <family val="2"/>
      </rPr>
      <t xml:space="preserve"> </t>
    </r>
  </si>
  <si>
    <t xml:space="preserve">Terugneming van waardeverminderingen op financiële vaste activa </t>
  </si>
  <si>
    <t xml:space="preserve">Terugneming van voorzieningen voor uitzonderlijke financiële risico's en kosten </t>
  </si>
  <si>
    <t xml:space="preserve">Meerwaarden bij de realisatie van financiële vaste activa  </t>
  </si>
  <si>
    <t xml:space="preserve">Andere niet-recurrente financiële opbrengsten  </t>
  </si>
  <si>
    <r>
      <t xml:space="preserve">Niet-recurrente kosten </t>
    </r>
    <r>
      <rPr>
        <sz val="10"/>
        <rFont val="Arial"/>
        <family val="2"/>
      </rPr>
      <t xml:space="preserve"> </t>
    </r>
  </si>
  <si>
    <r>
      <t xml:space="preserve">Niet-recurrente bedrijfskosten </t>
    </r>
    <r>
      <rPr>
        <sz val="9"/>
        <rFont val="Arial"/>
        <family val="2"/>
      </rPr>
      <t xml:space="preserve"> </t>
    </r>
  </si>
  <si>
    <t xml:space="preserve">Niet-recurrente afschrijvingen en waardeverminderingen op oprichtingskosten, op immateriële en materiële vaste activa  </t>
  </si>
  <si>
    <t>Voorzieningen voor uitzonderlijke bedrijfsrisico's en -kosten: toevoegingen (bestedingen)  (+)/(-)</t>
  </si>
  <si>
    <t xml:space="preserve">Minderwaarden bij de realisatie van immateriële en materiële vaste activa  </t>
  </si>
  <si>
    <t xml:space="preserve">Andere niet-recurrente bedrijfskosten  </t>
  </si>
  <si>
    <t>Als herstructureringskosten geactiveerde niet-recurrente bedrijfskosten  (-)</t>
  </si>
  <si>
    <r>
      <t xml:space="preserve">Niet-recurrente financiële kosten </t>
    </r>
    <r>
      <rPr>
        <sz val="9"/>
        <rFont val="Arial"/>
        <family val="2"/>
      </rPr>
      <t xml:space="preserve"> </t>
    </r>
  </si>
  <si>
    <t xml:space="preserve">Waardeverminderingen op financiële vaste activa  </t>
  </si>
  <si>
    <t>Voorzieningen voor uitzonderlijke financiële risico's en kosten: toevoegingen (bestedingen)  (+)/(-)</t>
  </si>
  <si>
    <t xml:space="preserve">Minderwaarden bij de realisatie van financiële vaste activa  </t>
  </si>
  <si>
    <t xml:space="preserve">Andere niet-recurrente financiële kosten  </t>
  </si>
  <si>
    <t>Als herstructureringskosten geactiveerde niet-recurrente financiële kosten  (-)</t>
  </si>
  <si>
    <t xml:space="preserve">Niet-recurrente opbrengsten  </t>
  </si>
  <si>
    <t xml:space="preserve">Niet-recurrente bedrijfsopbrengsten  </t>
  </si>
  <si>
    <t>OPBRENGSTEN EN KOSTEN VAN UITZONDERLIJKE OMVANG OF UITZONDERLIJKE MATE VAN VOORKOMEN</t>
  </si>
  <si>
    <t>ZEKERHEDEN ALS WAARBORG VOOR SCHULDEN OF VERPLICHTINGEN VAN DERDEN</t>
  </si>
  <si>
    <t>BEDRAG, AARD EN VORM VAN BELANGRIJKE HANGENDE GESCHILLEN EN ANDERE BELANGRIJKE VERPLICHTINGEN</t>
  </si>
  <si>
    <t>REGELING INZAKE HET AANVULLEND RUST- OF OVERLEVINGSPENSIOEN TEN BEHOEVE VAN DE PERSONEELS- OF DIRECTIELEDEN</t>
  </si>
  <si>
    <t>Beknopte beschrijving</t>
  </si>
  <si>
    <t>Genomen maatregelen om de daaruit voortvloeiende kosten te dekken</t>
  </si>
  <si>
    <t>Mits de risico's of voordelen die uit dergelijke regelingen voortvloeien van enige betekenis zijn en voor zover de openbaarmaking van dergelijke risico's of voordelen noodzakelijk is voor de beoordeling van de financiële positie van de vennootschap</t>
  </si>
  <si>
    <t>Geschat bedrag van de verplichtingen die voortvloeien uit reeds gepresteerd werk</t>
  </si>
  <si>
    <t>AARD EN FINANCIËLE GEVOLGEN VAN MATERIËLE GEBEURTENISSEN DIE ZICH NA BALANSDATUM HEBBEN VOORGEDAAN en die niet in de resultatenrekening of balans worden weergegeven</t>
  </si>
  <si>
    <t>AAN- OF VERKOOPVERBINTENISSEN DIE DE VENNOOTSCHAP ALS OPTIESCHRIJVER VAN CALL- EN PUTOPTIES HEEFT</t>
  </si>
  <si>
    <t xml:space="preserve">AARD, ZAKELIJK DOEL EN FINANCIËLE GEVOLGEN VAN BUITENBALANS REGELINGEN </t>
  </si>
  <si>
    <t>ANDERE NIET IN DE BALANS OPGENOMEN RECHTEN EN VERPLICHTINGEN (met inbegrip van deze die niet kunnen worden becijferd)</t>
  </si>
  <si>
    <t>Betrekkingen met verbonden ondernemingen, geassocieerde ondernemingen en de andere ondernemingen waarmee een deelnemingsverhouding bestaat</t>
  </si>
  <si>
    <t>FINANCIËLE VASTE ACTIVA GEBOEKT TEGEN EEN HOGER BEDRAG DAN HUN REËLE WAARDE</t>
  </si>
  <si>
    <t>Bedrag van de afzonderlijke activa of van passende groepen ervan</t>
  </si>
  <si>
    <t>Redenen waarom de boekwaarde niet is verminderd</t>
  </si>
  <si>
    <t>Reële waarde</t>
  </si>
  <si>
    <t>Boekwaarde</t>
  </si>
  <si>
    <t>dekking</t>
  </si>
  <si>
    <t>Omvang</t>
  </si>
  <si>
    <t>Speculatie/</t>
  </si>
  <si>
    <t>Ingedekt risico</t>
  </si>
  <si>
    <t>Categorie afgeleide financiële instrumenten</t>
  </si>
  <si>
    <t>Voor iedere categorie afgeleide financiële instrumenten die niet gewaardeerd zijn op basis van de reële waarde</t>
  </si>
  <si>
    <t>AFGELEIDE FINANCIËLE INSTRUMENTEN DIE NIET GEWAARDEERD ZIJN OP BASIS VAN DE REËLE WAARDE</t>
  </si>
  <si>
    <t>A.1.</t>
  </si>
  <si>
    <t>A.2.</t>
  </si>
  <si>
    <t>A.3.</t>
  </si>
  <si>
    <r>
      <t xml:space="preserve">Uitbetaalde rechten met bestemming </t>
    </r>
    <r>
      <rPr>
        <b/>
        <sz val="12"/>
        <color indexed="17"/>
        <rFont val="Garamond"/>
        <family val="1"/>
      </rPr>
      <t xml:space="preserve"> België</t>
    </r>
  </si>
  <si>
    <r>
      <t xml:space="preserve">Uitbetaalde rechten met bestemming </t>
    </r>
    <r>
      <rPr>
        <b/>
        <sz val="12"/>
        <color indexed="17"/>
        <rFont val="Garamond"/>
        <family val="1"/>
      </rPr>
      <t>Europa</t>
    </r>
  </si>
  <si>
    <r>
      <t xml:space="preserve">Uitbetaalde rechten met bestemming </t>
    </r>
    <r>
      <rPr>
        <b/>
        <sz val="12"/>
        <color indexed="17"/>
        <rFont val="Garamond"/>
        <family val="1"/>
      </rPr>
      <t xml:space="preserve"> de rest van de wereld</t>
    </r>
  </si>
  <si>
    <t>C.1.</t>
  </si>
  <si>
    <t>C.2.</t>
  </si>
  <si>
    <t>REKENKUNDIGE EN LOGISCHE CONTROLES</t>
  </si>
  <si>
    <t>Resultatenrekening</t>
  </si>
  <si>
    <t>Controle</t>
  </si>
  <si>
    <t>Som Tab geo uitsplit.</t>
  </si>
  <si>
    <t>Deelnemingen rechthebbenden aan het organiek fonds (-)</t>
  </si>
  <si>
    <t>sectie C a</t>
  </si>
  <si>
    <t>sectie C b</t>
  </si>
  <si>
    <t>sectie C e</t>
  </si>
  <si>
    <t>Financiële kosten die voortvloeien uit belegging voor eigen rekening</t>
  </si>
  <si>
    <t>Lijst van de bestuurders, zaakvoerders en commissarissen</t>
  </si>
  <si>
    <t>Indien taken bedoeld onder A.  of onder B.  uitgevoerd zijn door erkende boekhouders of door erkende boekhouders-fiscalisten,</t>
  </si>
  <si>
    <t>21/28</t>
  </si>
  <si>
    <t>PASSIVA (vervolg)</t>
  </si>
  <si>
    <t xml:space="preserve">     Deelneming rechthebbenden aan het organiek fonds (-)</t>
  </si>
  <si>
    <t xml:space="preserve">     Deelneming rechthebbenden aan sociale, culturele of educatieve doeleinden (-)</t>
  </si>
  <si>
    <t xml:space="preserve">     Totaal Andere bedrijfskosten</t>
  </si>
  <si>
    <t>Vervallen belastingschulden ........................................................................................</t>
  </si>
  <si>
    <t>Vervallen schulden ten aanzien van de Rijksdienst voor Sociale Zekerheid ...............</t>
  </si>
  <si>
    <t>GEASSOCIEERDE ONDERNEMINGEN</t>
  </si>
  <si>
    <t>VERSLAG VAN BETALINGEN AAN OVERHEDEN</t>
  </si>
  <si>
    <t>P. Totaal</t>
  </si>
  <si>
    <t>1P. Mannen</t>
  </si>
  <si>
    <t>2P. Vrouwen</t>
  </si>
  <si>
    <t>KOSTEN VAN ONTWIKKELING</t>
  </si>
  <si>
    <t>RECURRENTE FINANCIËLE OPBRENGSTEN</t>
  </si>
  <si>
    <t>Vorderingen  .................................................................................................</t>
  </si>
  <si>
    <t>Andere betekenisvolle financiële verplichtingen</t>
  </si>
  <si>
    <t>751.2</t>
  </si>
  <si>
    <t>Edele metalen en kunstwerken</t>
  </si>
  <si>
    <t xml:space="preserve">         Toevoegingen (-)</t>
  </si>
  <si>
    <t>rekening van de rechthebbenden aan schulden met betrekking tot rechten die voortvloeien uit de activiteit van het beheer van de rechten (+)</t>
  </si>
  <si>
    <t>voor rekening van de rechthebbenden aan de te verdelen geïnde rechten (-)</t>
  </si>
  <si>
    <t>Uitsplitsing per rubriek van schulden met betrekking tot rechten voortvloeiend uit de activiteit van het beheer van de rechten</t>
  </si>
  <si>
    <t>II. Schulden op ten hoogste één jaar</t>
  </si>
  <si>
    <t xml:space="preserve">Uitsplitsing van uitbetaalde rechten </t>
  </si>
  <si>
    <t>M. Roerende voorheffing betaald voor rekening van de rechthebbenden (auteursrechten)</t>
  </si>
  <si>
    <t>Onbepaald</t>
  </si>
  <si>
    <t>Directe injectie</t>
  </si>
  <si>
    <t>Jaarlijkse aanvullende vergoeding</t>
  </si>
  <si>
    <t>Reproductie uitgevers</t>
  </si>
  <si>
    <t>R</t>
  </si>
  <si>
    <t>Bilijke vergoeding</t>
  </si>
  <si>
    <t>S</t>
  </si>
  <si>
    <t>Leenrecht educ / cult</t>
  </si>
  <si>
    <t>Thuiskopie</t>
  </si>
  <si>
    <t>U</t>
  </si>
  <si>
    <t>Onderw &amp; wetenschap onderzoek</t>
  </si>
  <si>
    <t>V</t>
  </si>
  <si>
    <t>Thuiskopie uitgevers</t>
  </si>
  <si>
    <r>
      <t xml:space="preserve">A. Uitbetaalde rechten </t>
    </r>
    <r>
      <rPr>
        <b/>
        <sz val="12"/>
        <color indexed="17"/>
        <rFont val="Garamond"/>
        <family val="1"/>
      </rPr>
      <t xml:space="preserve"> 2020 afkomstig uit de geïnde rechten in 2020</t>
    </r>
  </si>
  <si>
    <r>
      <t xml:space="preserve">C. Uitbetaalde rechten </t>
    </r>
    <r>
      <rPr>
        <b/>
        <sz val="12"/>
        <color indexed="17"/>
        <rFont val="Garamond"/>
        <family val="1"/>
      </rPr>
      <t xml:space="preserve"> 2020 afkomstig uit de geïnde rechten voor 2019</t>
    </r>
  </si>
  <si>
    <r>
      <t>B. Uitbetaalde rechten</t>
    </r>
    <r>
      <rPr>
        <b/>
        <sz val="12"/>
        <color rgb="FF009242"/>
        <rFont val="Garamond"/>
        <family val="1"/>
      </rPr>
      <t xml:space="preserve"> 2020 afkomstig uit de geïnde rechten in 2019</t>
    </r>
  </si>
  <si>
    <t xml:space="preserve">TOTAAL VAN DE ACTIVA </t>
  </si>
  <si>
    <t xml:space="preserve">     Bijdrage aan het sociale, culturele of educatieve doeleinden (-)</t>
  </si>
  <si>
    <t>Interesten (-)</t>
  </si>
  <si>
    <t>Andere financiële opbrengsten (-)</t>
  </si>
  <si>
    <t>Financiële kosten die voortvloeien uit activiteiten voor rekening van de rechthebbenden (-)</t>
  </si>
  <si>
    <t>Kosten van schulden (-)</t>
  </si>
  <si>
    <t>toevoegingen (terugnemingen) (-)</t>
  </si>
  <si>
    <t>Andere financiële kosten (-)</t>
  </si>
  <si>
    <t xml:space="preserve">Belastingen </t>
  </si>
  <si>
    <t xml:space="preserve">Regularisering van belastingen en terugneming van voorzieningen voor belastingen </t>
  </si>
  <si>
    <t xml:space="preserve">Onttrekking aan de uitgestelde belastingen </t>
  </si>
  <si>
    <t>Overboeking naar de uitgestelde belastingen</t>
  </si>
  <si>
    <t>Onttrekking aan de belastingvrije reserves</t>
  </si>
  <si>
    <t>Overboeking naar de belastingvrije reserves</t>
  </si>
  <si>
    <t xml:space="preserve">         Terugnemingen (+)</t>
  </si>
  <si>
    <t>JAARREKENING EN ANDERE OVEREENKOMSTIG HET WETBOEK VAN VENNOOTSCHAPPEN EN VERENIGINGEN NEER TE LEGGEN DOCUMENTEN</t>
  </si>
  <si>
    <t>van de neerlegging van het recentste stuk dat de datum van</t>
  </si>
  <si>
    <t>JAARREKENING</t>
  </si>
  <si>
    <t>***    identiek met die welke eerder openbaar werden gemaakt.</t>
  </si>
  <si>
    <t>***     Schrappen wat niet van toepassing is.</t>
  </si>
  <si>
    <t>IN EURO**</t>
  </si>
  <si>
    <t>VOL-inb 2.2</t>
  </si>
  <si>
    <t>VOL-inb 2.1</t>
  </si>
  <si>
    <t>VOL-inb 3.1</t>
  </si>
  <si>
    <t>6.15</t>
  </si>
  <si>
    <t>VOL-inb 3.2</t>
  </si>
  <si>
    <r>
      <t>Inbreng ..............................................................................</t>
    </r>
    <r>
      <rPr>
        <sz val="9"/>
        <rFont val="Arial"/>
        <family val="2"/>
      </rPr>
      <t xml:space="preserve"> </t>
    </r>
  </si>
  <si>
    <t>Beschikbaar</t>
  </si>
  <si>
    <t>Onbeschikbaar</t>
  </si>
  <si>
    <t>10/11</t>
  </si>
  <si>
    <t xml:space="preserve">       Statutair onbeschikbare reserves ................................................</t>
  </si>
  <si>
    <t xml:space="preserve">        Inkoop eigen aandelen ................................................</t>
  </si>
  <si>
    <t xml:space="preserve">        Overige ......................................................................</t>
  </si>
  <si>
    <t xml:space="preserve">        Financiële steunverlening…....................</t>
  </si>
  <si>
    <t>130/1</t>
  </si>
  <si>
    <t>Milieuverplichtingen</t>
  </si>
  <si>
    <t>164/5</t>
  </si>
  <si>
    <t>Vooruitbetalingen op bestellingen ….......................</t>
  </si>
  <si>
    <t xml:space="preserve">   Belastingen ..............................................................</t>
  </si>
  <si>
    <t xml:space="preserve">   Bezoldigingen en sociale lasten ...............................</t>
  </si>
  <si>
    <t>VOL-inb 4</t>
  </si>
  <si>
    <t>70/76A</t>
  </si>
  <si>
    <t>60/66A</t>
  </si>
  <si>
    <t>635/8</t>
  </si>
  <si>
    <t>75/76B</t>
  </si>
  <si>
    <t>65/66B</t>
  </si>
  <si>
    <t>66B</t>
  </si>
  <si>
    <t>VOL-inb 5.</t>
  </si>
  <si>
    <t>aan de inbreng</t>
  </si>
  <si>
    <t>Vergoeding van de inbreng</t>
  </si>
  <si>
    <t>Werknemers</t>
  </si>
  <si>
    <t>694/7</t>
  </si>
  <si>
    <t>VOL-inb 6.1</t>
  </si>
  <si>
    <t>VOL-inb 6.2.1</t>
  </si>
  <si>
    <t>XXXXXXXXXXX</t>
  </si>
  <si>
    <t>VOL-inb 6.2.2</t>
  </si>
  <si>
    <t>VOL-inb 6.2.3</t>
  </si>
  <si>
    <t>VOL-inb 6.2.4</t>
  </si>
  <si>
    <t>VOL- inb 6.2.5</t>
  </si>
  <si>
    <t>VOL-inb 6.3.1</t>
  </si>
  <si>
    <t>VOL-inb 6.3.2</t>
  </si>
  <si>
    <t>VOL- inb 6.3.3</t>
  </si>
  <si>
    <t>VOL-inb 6.3.4</t>
  </si>
  <si>
    <t>VOL-inb 6.3.5</t>
  </si>
  <si>
    <t>VOL-inb 6.3.6</t>
  </si>
  <si>
    <t>VOL-inb 6.4.1</t>
  </si>
  <si>
    <t>VOL-inb 6.4.2</t>
  </si>
  <si>
    <t>VOL-inb 6.4.3</t>
  </si>
  <si>
    <t>VOL-inb 6.5.1</t>
  </si>
  <si>
    <t>Hieronder worden de ondernemingen vermeld waarin de vennootschap een deelneming bezit (opgenomen in de posten 280 en 282</t>
  </si>
  <si>
    <t>van de activa), alsmede de andere ondernemingen waarin de vennootschap maatschappelijke rechten bezit (opgenomen in de</t>
  </si>
  <si>
    <t xml:space="preserve">posten 284 en 51/53 van de activa) ten belope van ten minste 10 % van het kapitaal, van het eigen vermogen of van </t>
  </si>
  <si>
    <t>een soort aandelen van die vennootschap.</t>
  </si>
  <si>
    <t>overeenkomstig artikel 16 van de richtlijn (EU) 2017/1132;</t>
  </si>
  <si>
    <t>C. wordt door integrale of evenredige consolidatie opgenomen in de geconsolideerde jaarrekening van de vennootschap die is</t>
  </si>
  <si>
    <t>D. betreft een maatschap.</t>
  </si>
  <si>
    <t>VOL-inb 6.6</t>
  </si>
  <si>
    <t>VOL-inb 6.7.1</t>
  </si>
  <si>
    <t>STAAT VAN DE INBRENG EN DE AANDEELHOUDERSSTRUCTUUR</t>
  </si>
  <si>
    <t>STAAT VAN DE INBRENG</t>
  </si>
  <si>
    <t>Inbreng</t>
  </si>
  <si>
    <t xml:space="preserve">     Beschikbaar per einde van het boekjaar</t>
  </si>
  <si>
    <t>110P</t>
  </si>
  <si>
    <t>(110)</t>
  </si>
  <si>
    <t xml:space="preserve">     Onbeschikbaar per einde van het boekjaar</t>
  </si>
  <si>
    <t>111P</t>
  </si>
  <si>
    <t>(111)</t>
  </si>
  <si>
    <t>Eigen vermogen ingebracht door de aandeelhouders</t>
  </si>
  <si>
    <t xml:space="preserve">     In geld</t>
  </si>
  <si>
    <t xml:space="preserve">          waarvan niet volgestort</t>
  </si>
  <si>
    <t xml:space="preserve">     In natura</t>
  </si>
  <si>
    <t xml:space="preserve">     Aantal aandelen</t>
  </si>
  <si>
    <t>Als gevolg van de uitoefening van conversierechten</t>
  </si>
  <si>
    <t xml:space="preserve">     Bedrag van de lopende converteerbare leningen................</t>
  </si>
  <si>
    <t xml:space="preserve">     Bedrag van de inbreng ....................................</t>
  </si>
  <si>
    <t xml:space="preserve">     Maximum aantal uit te geven aandelen ...............................</t>
  </si>
  <si>
    <t>Als gevolg van de uitoefening van inschrijvingsrechten</t>
  </si>
  <si>
    <t xml:space="preserve">     Aantal inschrijvingsrechten in omloop .................................</t>
  </si>
  <si>
    <t xml:space="preserve">     Bedrag van het te plaatsen kapitaal ....................................</t>
  </si>
  <si>
    <t>Aandelen</t>
  </si>
  <si>
    <t xml:space="preserve">     Aantal aandelen ..........................................................</t>
  </si>
  <si>
    <t xml:space="preserve">     Daaraan verbonden stemrecht.....................................</t>
  </si>
  <si>
    <t xml:space="preserve">     Aantal aandelen gehouden door de vennootschap zelf</t>
  </si>
  <si>
    <t xml:space="preserve">     Aantal aandelen gehouden door haar dochters ...........</t>
  </si>
  <si>
    <t xml:space="preserve">BIJKOMENDE TOELICHTING MET BETREKKING TOT DE INBRENG </t>
  </si>
  <si>
    <t>(WAARONDER DE INBRENG IN NIJVERHEID)</t>
  </si>
  <si>
    <t>……………………………………………………………………………………………</t>
  </si>
  <si>
    <t>…………………………</t>
  </si>
  <si>
    <t>VOL-inb 6.7.2</t>
  </si>
  <si>
    <t>Aandeelhoudersstructuur van de vennootschap op de datum van de jaarafsluiting</t>
  </si>
  <si>
    <t>zoals die blijkt uit de kennisgevingen die de vennootschap heeft ontvangen overeenkomstig artikel 7:225 van het Wetboek van vennootschappen en verenigingen, artiekl 14, 4de lid van de wet van 2 mei 2007 op de openbaarmaking van belangrijke deelnemingen of aritkel 5 van het koninklijk besluit van 21 augustus 2008 houdende nadere regels betreffende bepaalde multilaterale handelsfaciliteiten.</t>
  </si>
  <si>
    <t>NAAM van de personen die maatschappelijke rechten van de vennootschap in eigendom hebben, met vermelding van het ADRES (van de zetel, zo het een rechtspersoon betreft), en van het ONDERNEMINGSNUMMER, zo het een onderneming naar Belgisch recht betreft</t>
  </si>
  <si>
    <t>VOL-inb 6.8</t>
  </si>
  <si>
    <t>Uitsplitsing van de post 163/4 van de passiva indien daaronder een belangrijk bedrag voorkomt</t>
  </si>
  <si>
    <t>VOL-inb 6.9</t>
  </si>
  <si>
    <r>
      <t>Belastingen</t>
    </r>
    <r>
      <rPr>
        <i/>
        <sz val="10"/>
        <rFont val="Arial"/>
        <family val="2"/>
      </rPr>
      <t xml:space="preserve"> (post 450/3 en 178/9 van de passiva)</t>
    </r>
  </si>
  <si>
    <r>
      <t>Bezoldigingen en sociale lasten</t>
    </r>
    <r>
      <rPr>
        <i/>
        <sz val="10"/>
        <rFont val="Arial"/>
        <family val="2"/>
      </rPr>
      <t xml:space="preserve"> (post 454/9 en 178/9 van de passiva)</t>
    </r>
  </si>
  <si>
    <t>VOL-inb 6.10</t>
  </si>
  <si>
    <t xml:space="preserve">VOL-inb 6.9 bis </t>
  </si>
  <si>
    <t>VOL-inb 6.11</t>
  </si>
  <si>
    <t xml:space="preserve">     Gerealiseerde wisselkoersverschillen</t>
  </si>
  <si>
    <t xml:space="preserve">     Andere</t>
  </si>
  <si>
    <t>Afschrijving van kosten bij uitgifte van leningen  ..............</t>
  </si>
  <si>
    <t>Geactiveerde interesten.............................................................</t>
  </si>
  <si>
    <t xml:space="preserve">  Bedrag van het disconto ten laste van de vennootschap</t>
  </si>
  <si>
    <t xml:space="preserve">      Gerealiseerde wisselkoersverschillen………………………..</t>
  </si>
  <si>
    <t xml:space="preserve">      Andere………………………………………</t>
  </si>
  <si>
    <t>VOL-inb 6.12</t>
  </si>
  <si>
    <t>VOL_inb 6.13</t>
  </si>
  <si>
    <t>Invloed van de niet-recurrente resultaten op de belastingen op het resultaat van het boekjaar</t>
  </si>
  <si>
    <t>Aan de vennootschap (aftrekbaar) ..........................................................</t>
  </si>
  <si>
    <t>Door de vennootschap ............................................................................</t>
  </si>
  <si>
    <t>Ingehouden bedragen ten laste van derden bij wijze van</t>
  </si>
  <si>
    <t>VOL-inb 6.14</t>
  </si>
  <si>
    <t>DOOR DE VENNOOTSCHAP GESTELDE OF ONHERROEPELIJK BELOOFDE PERSOONLIJKE</t>
  </si>
  <si>
    <t>Door de vennootschap geëndosseerde handelseffecten in omloop.................................................</t>
  </si>
  <si>
    <t xml:space="preserve">Door de vennootschap getrokken of voor aval getekende handelseffecten </t>
  </si>
  <si>
    <t>Maximumbedrag ten belope waarvan andere verplichtingen van derden door de vennootschap  zijn gewaarborgd</t>
  </si>
  <si>
    <t>Zakelijke zekerheden die door de vennootschap op haar eigen activa werden gesteld of</t>
  </si>
  <si>
    <t>onherroepelijk beloofd als waarborg voor schulden en verplichtingen van de vennootschap</t>
  </si>
  <si>
    <t>Voor de onherroepelijke mandaten tot hypothekeren, het bedrag waarvoor de volmachthebber krachtens het</t>
  </si>
  <si>
    <t>mandaat inschrijving mag nemen………………………………………………………………………………</t>
  </si>
  <si>
    <t>Pand op het handelsfonds</t>
  </si>
  <si>
    <t>Maximumbedrag waarvoor de schuld is gewaarborgd en waarvoor registratie plaatsvindt</t>
  </si>
  <si>
    <t xml:space="preserve">            Voor de onherroepelijke mandaten tot verpanding van het handelsfonds, het bedrag waarvoor de </t>
  </si>
  <si>
    <t xml:space="preserve">            volmachthebber krachtens het mandaat tot registratie mag overgaan</t>
  </si>
  <si>
    <t>Pand op andere activa of onherroepelijke mandaten tot verpanding van andere activa</t>
  </si>
  <si>
    <t xml:space="preserve">Boekwaarde van de bezwaarde activa </t>
  </si>
  <si>
    <t xml:space="preserve">Maximumbedrag waarvoor de schuld is gewaarborgd </t>
  </si>
  <si>
    <t xml:space="preserve">Gestelde of onherroepelijk beloofde zekerheden op de nog door de vennootschap te verwerven activa </t>
  </si>
  <si>
    <t xml:space="preserve">Bedrag van de betrokken activa </t>
  </si>
  <si>
    <t>Voorrecht van de verkoper</t>
  </si>
  <si>
    <t xml:space="preserve">Boekwaarde van het verkochte goed </t>
  </si>
  <si>
    <t xml:space="preserve">Bedrag van de niet-betaalde prijs </t>
  </si>
  <si>
    <t xml:space="preserve">Bedrag van de inschrijving </t>
  </si>
  <si>
    <t xml:space="preserve">Voor de onherroepelijke mandaten tot hypothekeren, het bedrag waarvoor de volmachthebber krachtens het mandaat inschrijving mag nemen </t>
  </si>
  <si>
    <t xml:space="preserve">Pand op het handelsfonds </t>
  </si>
  <si>
    <t xml:space="preserve">Voor de onherroepelijke mandaten tot verpanding van het handelsfonds, het bedrag waarvoor de volmachthebber krachtens het mandaat tot registratie mag overgaan </t>
  </si>
  <si>
    <t xml:space="preserve">Pand op andere activa of onherroepelijke mandaten tot verpanding van andere activa </t>
  </si>
  <si>
    <t>VAN DE VENNOOTSCHAP, VOOR ZOVER DEZE GOEDEREN EN WAARDEN NIET IN DE BALANS ZIJN OPGENOMEN</t>
  </si>
  <si>
    <t>PENSIOENEN DIE DOOR DE VENNOOTSCHAP ZELF WORDEN GEDRAGEN</t>
  </si>
  <si>
    <t>Door de vennootschap gesteld of onherroepelijk beloofd als waarborg voor</t>
  </si>
  <si>
    <t>waarborg voor schulden of verplichtingen van de vennootschap.................</t>
  </si>
  <si>
    <t>schulden of verplichtingen van geassocieerde ondernemingen........................</t>
  </si>
  <si>
    <t>Door geassocieerde ondernemingen gesteld of onherroepelijk beloofd als</t>
  </si>
  <si>
    <t>VOL-inb 6.15</t>
  </si>
  <si>
    <t>BESTUURDERS EN ZAAKVOERDERS, NATUURLIJKE OF RECHTPERSONEN DIE DE VENNOOTSCHAP RECHTSTREEKS OF ONRECHTSTREEKS CONTROLEREN ZONDER  VERBONDEN ONDERNEMINGEN TE ZIJN, OF ANDERE ONDERNEMINGEN DIE DOOR DEZE PERSONEN RECHTSTREEKS OF ONRECHTSTREEKS GECONTROLEERD WORDEN</t>
  </si>
  <si>
    <t>Voornaamste voorwaarden betreffende de vorderingen, interestvoet, looptijd, eventueel afgeloste of afgeschreven</t>
  </si>
  <si>
    <t xml:space="preserve"> bedragen of bedragen waarvan werd afgezien</t>
  </si>
  <si>
    <t>Vermeldingen in toepassing van artikel 3:64, §2 en §4 van het Wetboek van vennootschappen en verenigingen</t>
  </si>
  <si>
    <t>VOL-inb 6.16</t>
  </si>
  <si>
    <t>VOL-inb 6.17</t>
  </si>
  <si>
    <t>Elementen die toelaten te veronderstellen dat de boekwaarde zal kunnen worden gerealiseerd</t>
  </si>
  <si>
    <t>VOL-inb 6.18.1</t>
  </si>
  <si>
    <t>VOL-inb 6.18.2</t>
  </si>
  <si>
    <t xml:space="preserve">INLICHTINGEN TE VERSTREKKEN DOOR ELKE VENNOOTSCHAP DIE ONDERWORPEN IS AAN DE BEPALINGEN VAN HET WETBOEK VAN </t>
  </si>
  <si>
    <t>VENNOOTSCHAPPEN EN VERENIGINGEN INZAKE DE GECONSOLIDEERDE JAARREKENING</t>
  </si>
  <si>
    <t>De vennootschap heeft een geconsolideerde jaarrekening en een geconsolideerd jaarverslag opgesteld en openbaar</t>
  </si>
  <si>
    <t>gemaakt*</t>
  </si>
  <si>
    <t>De vennootschap heeft geen geconsolideerde jaarrekening en geconsolideerd jaarverslag opgesteld, omdat zij daarvan</t>
  </si>
  <si>
    <r>
      <t>De vennootschap en haar dochtervennootschappen overschrijden op geconsolideerde basis niet meer dan één van de in artikel 1:26 van het Wetboek van vennootschappen en verenigingen vermelde criteria</t>
    </r>
    <r>
      <rPr>
        <sz val="8"/>
        <rFont val="Symbol"/>
        <family val="1"/>
        <charset val="2"/>
      </rPr>
      <t>*</t>
    </r>
  </si>
  <si>
    <r>
      <t>De vennootschap heeft alleen maar dochtervennootschappen die, gelet op de beoordeling van het geconsolideerd vermogen, de geconsolideerde financiële positie of het geconsolideerd resultaat, individueel en tezamen, slechts van te verwaarlozen betekenis zijn</t>
    </r>
    <r>
      <rPr>
        <sz val="8"/>
        <rFont val="Symbol"/>
        <family val="1"/>
        <charset val="2"/>
      </rPr>
      <t>*</t>
    </r>
    <r>
      <rPr>
        <sz val="9"/>
        <rFont val="Arial"/>
        <family val="2"/>
      </rPr>
      <t xml:space="preserve"> (artikel 3:23 van het Wetboek van vennootschappen en verenigingen)</t>
    </r>
  </si>
  <si>
    <r>
      <t>De vennootschap is zelf dochtervennootschap van een moedervennootschap die een geconsolideerde jaarrekening, waarin haar jaarrekening door consolidatie opgenomen is, opstelt en openbaar maakt</t>
    </r>
    <r>
      <rPr>
        <sz val="8"/>
        <rFont val="Symbol"/>
        <family val="1"/>
        <charset val="2"/>
      </rPr>
      <t>*</t>
    </r>
  </si>
  <si>
    <t>In voorkomend geval, motivering dat aan alle voorwaarden tot vrijstelling, opgenomen in artikel  3:26, §2 en §3 van het Wetboek van vennootschappen en verenigingen, is voldaan:</t>
  </si>
  <si>
    <t>Naam, volledig adres van de zetel en, zo het een vennootschap naar Belgisch recht betreft, het ondernemingsnummer van de moedervennootschap die de geconsolideerde jaarrekening opstelt en openbaar maakt, op grond waarvan de vrijstelling is verleend:</t>
  </si>
  <si>
    <t>INLICHTINGEN DIE MOETEN WORDEN VERSTREKT DOOR DE VENNOOTSCHAP INDIEN ZIJ DOCHTERVENNOOTSCHAP OF</t>
  </si>
  <si>
    <t>GEMEENSCHAPPELIJKE DOCHTERVENNOOTSCHAP IS</t>
  </si>
  <si>
    <t>Naam, volledig adres van de zetel en, zo het een vennootschap naar Belgisch recht betreft, het ondernemingsnummer van de</t>
  </si>
  <si>
    <t>moedervennootschap(pen) en de aanduiding of deze moedervennootschap(pen) een geconsolideerde jaarrekening, waarin haar</t>
  </si>
  <si>
    <r>
      <t>Indien de moedervennootschap(pen) (een) vennootschap(pen) naar buitenlands recht is (zijn), de plaats waar de hiervoor bedoelde geconsolideerde jaarrekening verkrijgbaar is</t>
    </r>
    <r>
      <rPr>
        <sz val="8"/>
        <rFont val="Symbol"/>
        <family val="1"/>
        <charset val="2"/>
      </rPr>
      <t>**</t>
    </r>
    <r>
      <rPr>
        <sz val="8"/>
        <rFont val="Arial"/>
        <family val="2"/>
      </rPr>
      <t>:</t>
    </r>
  </si>
  <si>
    <t>** Wordt de jaarrekening van de vennootschapµ op verschillende niveaus geconsolideerd, dan worden deze gegevens verstrekt, enerzijds voor het</t>
  </si>
  <si>
    <t>FINANCIËLE BETREKKINGEN VAN DE GROEP WAARVAN DE VENNOOTSCHAP AAN HET HOOFD STAAT IN BELGIË MET DE COMMISSARIS(SEN) EN DE PERSONEN MET WIE HIJ (ZIJ) VERBONDEN IS (ZIJN)</t>
  </si>
  <si>
    <t>Vermeldingen in toepassing van artikel 3:65, §4 en §5 van het Wetboek van vennootschappen en verenigingen</t>
  </si>
  <si>
    <r>
      <t>Bezoldiging van de commissaris(sen) voor de uitoefening van een mandaat van commissaris op het niveau van de groep waarvan de vennootschap die de informatie publiceert aan het hoofd staat</t>
    </r>
    <r>
      <rPr>
        <sz val="9"/>
        <rFont val="Arial"/>
        <family val="2"/>
      </rPr>
      <t xml:space="preserve"> </t>
    </r>
  </si>
  <si>
    <t>Bezoldiging voor uitzonderlijke werkzaamheden of bijzondere opdrachten uitgevoerd bij deze groep door de commissaris(sen)</t>
  </si>
  <si>
    <t xml:space="preserve">Andere controleopdrachten </t>
  </si>
  <si>
    <t xml:space="preserve">Belastingadviesopdrachten </t>
  </si>
  <si>
    <t xml:space="preserve">Andere opdrachten buiten de revisorale opdrachten </t>
  </si>
  <si>
    <r>
      <t>Bezoldiging van de personen met wie de commissaris(sen) verbonden is (zijn) voor de uitoefening van een mandaat van commissaris op het niveau van de groep waarvan de vennootschap die de informatie publiceert aan het hoofd staat</t>
    </r>
    <r>
      <rPr>
        <sz val="9"/>
        <rFont val="Arial"/>
        <family val="2"/>
      </rPr>
      <t xml:space="preserve"> </t>
    </r>
  </si>
  <si>
    <t>Bezoldiging voor uitzonderlijke werkzaamheden of bijzondere opdrachten uitgevoerd bij deze groep door personen met wie de commissaris(sen) verbonden is (zijn)</t>
  </si>
  <si>
    <t>VOL-inb Ca</t>
  </si>
  <si>
    <t>VOL-inb Cb</t>
  </si>
  <si>
    <t>VOL-inb Ce</t>
  </si>
  <si>
    <t>VOL-inb 6.19</t>
  </si>
  <si>
    <t>VOL-inb 6.20</t>
  </si>
  <si>
    <t>ANDERE IN DE TOELICHT TE VERMELDEN INLICHTINGEN</t>
  </si>
  <si>
    <t>ANDERE OVEREENKOMSTIG HET WETBOEK VAN VENNOOTSCHAPPEN EN VERENIGINGEN NEER TE LEGGEN DOCUMENTEN</t>
  </si>
  <si>
    <t>VOL-inb 7</t>
  </si>
  <si>
    <t>VOL-inb 8.</t>
  </si>
  <si>
    <t>VOL-inb 9.</t>
  </si>
  <si>
    <t>WERKNEMERS WAARVOOR DE VENNOOTSCHAP EEN DIMONA-VERKLARING HEEFT INGEDIEND OF DIE ZIJN</t>
  </si>
  <si>
    <t>UITZENDKRACHTEN EN TER BESCHIKKING VAN DE VENNOOTSCHAP GESTELDE PERSONEN</t>
  </si>
  <si>
    <t>2. Ter beschikking van de vennootschap gestelde personen</t>
  </si>
  <si>
    <t>Kosten voor de vennootschap</t>
  </si>
  <si>
    <t>Aantal werknemers waarvoor de vennootschap tijdens het</t>
  </si>
  <si>
    <t>verlenen aan de vennootschap ....................</t>
  </si>
  <si>
    <t xml:space="preserve">    Nettokosten voor de vennootschap............................................................</t>
  </si>
  <si>
    <t>VOL-inb 10</t>
  </si>
  <si>
    <t>Rechtspersonenregister (RPR) - Ondernemingsrechtbank:</t>
  </si>
  <si>
    <t>Model van jaarrekening dat afwijkt van datgene voorzien door het koninklijk besluit van 30 januari 2001, op grond van het koninklijk besluit van 25 april 2014 gewijzigd door de koninklijke besluiten van 22 december 2017 en 29 september 2019.</t>
  </si>
  <si>
    <t>**       Indien nodig, aanpassen van de eenheid en munt waarin de bedragen zijn uitgedrukt.</t>
  </si>
  <si>
    <t>645/8</t>
  </si>
  <si>
    <t xml:space="preserve">    3. Niet verdeelbare geïnde rechten (art. XI 254 WER)</t>
  </si>
  <si>
    <t xml:space="preserve">    3. Niet verdeelbare geïnde rechten  (art. XI 254 WER)</t>
  </si>
  <si>
    <t xml:space="preserve">F.1. Vergoeding geïnd als beheersvennootschap ten laste van de rechthebbenden </t>
  </si>
  <si>
    <t>F.2. Andere geïnde sommen</t>
  </si>
  <si>
    <t>G.1. Rechten ontvangen krachtens een vertegenwoordigingsovereenkomst betaald binnen 6 maanden na de ontvangst</t>
  </si>
  <si>
    <t xml:space="preserve">G.2. Rechten ontvangen krachtens een vertegenwoordigingsovereenkomst betaald meer dan 6 maanden na de ontvangst </t>
  </si>
  <si>
    <t>G.3. Rechten die niet in het raam van een vertegenwoordigingsovereenkomst werden ontvangen, betaald binnen de eerste 9 maanden van het boekjaar na de inning</t>
  </si>
  <si>
    <t>G.4. Rechten die niet in het raam van een vertegenwoordigingsovereenkomst werden ontvangen, betaald na de eerste 9 maanden van het boekjaar na de inning</t>
  </si>
  <si>
    <t xml:space="preserve">Uitsplitsing van de geïnde netto-rechten per inningsrubriek, per exploitatiejaar en per geografische oorsprong
</t>
  </si>
  <si>
    <t>Controles bijlagen sectie C b, sectie C e</t>
  </si>
  <si>
    <t xml:space="preserve">6.9. bis </t>
  </si>
  <si>
    <t xml:space="preserve">6.9 bis </t>
  </si>
  <si>
    <t>VOL-AUT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</si>
</sst>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Red]&quot;(&quot;#,##0&quot;)&quot;"/>
    <numFmt numFmtId="166" formatCode="#,##0.00;\(#,##0.00\);&quot;&quot;"/>
    <numFmt numFmtId="167" formatCode="#,##0;\(#,##0\);&quot;&quot;"/>
    <numFmt numFmtId="168" formatCode="0;[Red]0"/>
    <numFmt numFmtId="169" formatCode="#,##0;[Red]#,##0"/>
    <numFmt numFmtId="170" formatCode="#,##0_ ;[Red]\-#,##0\ "/>
  </numFmts>
  <fonts count="48" x14ac:knownFonts="1">
    <font>
      <sz val="10"/>
      <name val="Arial"/>
    </font>
    <font>
      <sz val="8"/>
      <name val="Arial"/>
      <family val="2"/>
    </font>
    <font>
      <sz val="10"/>
      <name val="Arial"/>
      <family val="2"/>
    </font>
    <font>
      <sz val="9"/>
      <name val="Arial"/>
      <family val="2"/>
    </font>
    <font>
      <sz val="10"/>
      <name val="Arial"/>
      <family val="2"/>
    </font>
    <font>
      <b/>
      <sz val="10"/>
      <name val="Arial"/>
      <family val="2"/>
    </font>
    <font>
      <sz val="10"/>
      <color indexed="10"/>
      <name val="Arial"/>
      <family val="2"/>
    </font>
    <font>
      <sz val="10"/>
      <name val="Garamond"/>
      <family val="1"/>
    </font>
    <font>
      <b/>
      <sz val="12"/>
      <name val="Garamond"/>
      <family val="1"/>
    </font>
    <font>
      <b/>
      <sz val="10"/>
      <name val="Garamond"/>
      <family val="1"/>
    </font>
    <font>
      <b/>
      <i/>
      <sz val="12"/>
      <name val="Garamond"/>
      <family val="1"/>
    </font>
    <font>
      <sz val="8"/>
      <name val="Garamond"/>
      <family val="1"/>
    </font>
    <font>
      <b/>
      <sz val="14"/>
      <name val="Arial"/>
      <family val="2"/>
    </font>
    <font>
      <b/>
      <sz val="9"/>
      <name val="Arial"/>
      <family val="2"/>
    </font>
    <font>
      <sz val="8"/>
      <color indexed="81"/>
      <name val="Tahoma"/>
      <family val="2"/>
    </font>
    <font>
      <sz val="9"/>
      <name val="Garamond"/>
      <family val="1"/>
    </font>
    <font>
      <b/>
      <sz val="9"/>
      <name val="Garamond"/>
      <family val="1"/>
    </font>
    <font>
      <sz val="11"/>
      <name val="Garamond"/>
      <family val="1"/>
    </font>
    <font>
      <b/>
      <sz val="11"/>
      <name val="Garamond"/>
      <family val="1"/>
    </font>
    <font>
      <b/>
      <u/>
      <sz val="10"/>
      <name val="Garamond"/>
      <family val="1"/>
    </font>
    <font>
      <u/>
      <sz val="11"/>
      <name val="Garamond"/>
      <family val="1"/>
    </font>
    <font>
      <u/>
      <sz val="10"/>
      <name val="Garamond"/>
      <family val="1"/>
    </font>
    <font>
      <b/>
      <sz val="14"/>
      <name val="Garamond"/>
      <family val="1"/>
    </font>
    <font>
      <b/>
      <sz val="12"/>
      <color indexed="17"/>
      <name val="Garamond"/>
      <family val="1"/>
    </font>
    <font>
      <b/>
      <sz val="8"/>
      <name val="Arial"/>
      <family val="2"/>
    </font>
    <font>
      <i/>
      <sz val="10"/>
      <name val="Arial"/>
      <family val="2"/>
    </font>
    <font>
      <sz val="8"/>
      <name val="Calibri"/>
      <family val="2"/>
    </font>
    <font>
      <b/>
      <sz val="9"/>
      <color indexed="10"/>
      <name val="Arial"/>
      <family val="2"/>
    </font>
    <font>
      <b/>
      <sz val="12"/>
      <name val="Arial"/>
      <family val="2"/>
    </font>
    <font>
      <sz val="9"/>
      <color indexed="10"/>
      <name val="Arial"/>
      <family val="2"/>
    </font>
    <font>
      <b/>
      <sz val="11"/>
      <name val="Arial"/>
      <family val="2"/>
    </font>
    <font>
      <sz val="11"/>
      <name val="Arial"/>
      <family val="2"/>
    </font>
    <font>
      <i/>
      <sz val="9"/>
      <name val="Arial"/>
      <family val="2"/>
    </font>
    <font>
      <u/>
      <sz val="9"/>
      <name val="Arial"/>
      <family val="2"/>
    </font>
    <font>
      <b/>
      <u/>
      <sz val="9"/>
      <name val="Arial"/>
      <family val="2"/>
    </font>
    <font>
      <sz val="9"/>
      <color indexed="81"/>
      <name val="Tahoma"/>
      <family val="2"/>
    </font>
    <font>
      <b/>
      <sz val="9"/>
      <color indexed="81"/>
      <name val="Tahoma"/>
      <family val="2"/>
    </font>
    <font>
      <b/>
      <i/>
      <sz val="11"/>
      <name val="Garamond"/>
      <family val="1"/>
    </font>
    <font>
      <b/>
      <sz val="12"/>
      <color theme="1"/>
      <name val="Garamond"/>
      <family val="1"/>
    </font>
    <font>
      <b/>
      <sz val="10"/>
      <color rgb="FFFF0000"/>
      <name val="Arial"/>
      <family val="2"/>
    </font>
    <font>
      <sz val="10"/>
      <color rgb="FFFF0000"/>
      <name val="Arial"/>
      <family val="2"/>
    </font>
    <font>
      <sz val="9"/>
      <color rgb="FFFF0000"/>
      <name val="Garamond"/>
      <family val="1"/>
    </font>
    <font>
      <sz val="10"/>
      <color rgb="FFFF0000"/>
      <name val="Garamond"/>
      <family val="1"/>
    </font>
    <font>
      <sz val="9"/>
      <color rgb="FFFF0000"/>
      <name val="Arial"/>
      <family val="2"/>
    </font>
    <font>
      <b/>
      <sz val="12"/>
      <color rgb="FF004080"/>
      <name val="Calibri"/>
      <family val="2"/>
    </font>
    <font>
      <sz val="9"/>
      <color rgb="FFFFFFFF"/>
      <name val="Arial"/>
      <family val="2"/>
    </font>
    <font>
      <b/>
      <sz val="12"/>
      <color rgb="FF009242"/>
      <name val="Garamond"/>
      <family val="1"/>
    </font>
    <font>
      <sz val="8"/>
      <name val="Symbol"/>
      <family val="1"/>
      <charset val="2"/>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D9D9D9"/>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
      <patternFill patternType="solid">
        <fgColor theme="0"/>
        <bgColor indexed="64"/>
      </patternFill>
    </fill>
    <fill>
      <patternFill patternType="solid">
        <fgColor rgb="FFEBF1DE"/>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rgb="FFBFBFBF"/>
        <bgColor rgb="FF000000"/>
      </patternFill>
    </fill>
  </fills>
  <borders count="42">
    <border>
      <left/>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tted">
        <color indexed="64"/>
      </top>
      <bottom style="dotted">
        <color indexed="64"/>
      </bottom>
      <diagonal/>
    </border>
    <border>
      <left/>
      <right style="thin">
        <color indexed="64"/>
      </right>
      <top style="medium">
        <color indexed="64"/>
      </top>
      <bottom/>
      <diagonal/>
    </border>
    <border>
      <left/>
      <right/>
      <top style="thin">
        <color indexed="64"/>
      </top>
      <bottom style="thin">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rgb="FF000000"/>
      </right>
      <top style="thin">
        <color indexed="64"/>
      </top>
      <bottom style="thin">
        <color indexed="64"/>
      </bottom>
      <diagonal/>
    </border>
  </borders>
  <cellStyleXfs count="4">
    <xf numFmtId="0" fontId="0" fillId="0" borderId="0"/>
    <xf numFmtId="164" fontId="4" fillId="0" borderId="0" applyFont="0" applyFill="0" applyBorder="0" applyAlignment="0" applyProtection="0"/>
    <xf numFmtId="164" fontId="2" fillId="0" borderId="0" applyFont="0" applyFill="0" applyBorder="0" applyAlignment="0" applyProtection="0"/>
    <xf numFmtId="0" fontId="2" fillId="0" borderId="0"/>
  </cellStyleXfs>
  <cellXfs count="1050">
    <xf numFmtId="0" fontId="0" fillId="0" borderId="0" xfId="0"/>
    <xf numFmtId="0" fontId="0" fillId="0" borderId="0" xfId="0" applyAlignment="1">
      <alignment vertical="top"/>
    </xf>
    <xf numFmtId="0" fontId="0" fillId="0" borderId="0" xfId="0" applyBorder="1"/>
    <xf numFmtId="0" fontId="0" fillId="0" borderId="1" xfId="0" applyBorder="1"/>
    <xf numFmtId="0" fontId="0" fillId="0" borderId="0" xfId="0" applyAlignment="1">
      <alignment horizontal="right"/>
    </xf>
    <xf numFmtId="0" fontId="2" fillId="0" borderId="0" xfId="0" applyFont="1"/>
    <xf numFmtId="0" fontId="6" fillId="0" borderId="0" xfId="0" applyFont="1"/>
    <xf numFmtId="0" fontId="7" fillId="0" borderId="0" xfId="0" applyFont="1"/>
    <xf numFmtId="0" fontId="7" fillId="0" borderId="0" xfId="0" applyFont="1" applyAlignment="1">
      <alignment vertical="top"/>
    </xf>
    <xf numFmtId="0" fontId="9" fillId="0" borderId="0" xfId="0" applyFont="1" applyAlignment="1">
      <alignment horizontal="center"/>
    </xf>
    <xf numFmtId="3" fontId="7" fillId="0" borderId="0" xfId="0" applyNumberFormat="1" applyFont="1"/>
    <xf numFmtId="0" fontId="7" fillId="0" borderId="0" xfId="0" applyFont="1" applyAlignment="1">
      <alignment horizontal="left"/>
    </xf>
    <xf numFmtId="4" fontId="7" fillId="0" borderId="0" xfId="0" applyNumberFormat="1" applyFont="1"/>
    <xf numFmtId="0" fontId="7" fillId="0" borderId="0" xfId="0" quotePrefix="1" applyNumberFormat="1" applyFont="1" applyAlignment="1">
      <alignment horizontal="left"/>
    </xf>
    <xf numFmtId="49" fontId="7" fillId="0" borderId="0" xfId="0" applyNumberFormat="1" applyFont="1" applyAlignment="1">
      <alignment horizontal="right"/>
    </xf>
    <xf numFmtId="0" fontId="7" fillId="0" borderId="0" xfId="0" applyFont="1" applyAlignment="1"/>
    <xf numFmtId="0" fontId="2" fillId="0" borderId="0" xfId="0" applyFont="1" applyFill="1"/>
    <xf numFmtId="0" fontId="0" fillId="0" borderId="0" xfId="0" applyFill="1"/>
    <xf numFmtId="0" fontId="7" fillId="0" borderId="0" xfId="0" applyFont="1" applyBorder="1"/>
    <xf numFmtId="165" fontId="7" fillId="0" borderId="1" xfId="0" applyNumberFormat="1" applyFont="1" applyBorder="1" applyAlignment="1">
      <alignment horizontal="center"/>
    </xf>
    <xf numFmtId="0" fontId="12" fillId="0" borderId="2" xfId="0" applyFont="1" applyBorder="1" applyAlignment="1" applyProtection="1">
      <alignment horizontal="center"/>
      <protection hidden="1"/>
    </xf>
    <xf numFmtId="0" fontId="0" fillId="0" borderId="2" xfId="0" applyBorder="1" applyAlignment="1" applyProtection="1">
      <protection hidden="1"/>
    </xf>
    <xf numFmtId="0" fontId="12" fillId="0" borderId="2" xfId="0" applyFont="1" applyBorder="1" applyAlignment="1" applyProtection="1">
      <protection hidden="1"/>
    </xf>
    <xf numFmtId="0" fontId="0" fillId="0" borderId="0" xfId="0" applyAlignment="1" applyProtection="1">
      <protection hidden="1"/>
    </xf>
    <xf numFmtId="0" fontId="0" fillId="0" borderId="3" xfId="0" applyBorder="1" applyAlignment="1" applyProtection="1">
      <alignment horizontal="center"/>
      <protection hidden="1"/>
    </xf>
    <xf numFmtId="0" fontId="0" fillId="0" borderId="4" xfId="0" applyBorder="1" applyAlignment="1" applyProtection="1">
      <protection hidden="1"/>
    </xf>
    <xf numFmtId="0" fontId="0" fillId="0" borderId="0" xfId="0" applyBorder="1" applyAlignment="1" applyProtection="1">
      <alignment horizontal="center"/>
      <protection hidden="1"/>
    </xf>
    <xf numFmtId="0" fontId="0" fillId="0" borderId="0" xfId="0" applyBorder="1" applyAlignment="1" applyProtection="1">
      <protection hidden="1"/>
    </xf>
    <xf numFmtId="0" fontId="3" fillId="0" borderId="0" xfId="0" applyFont="1" applyFill="1" applyBorder="1" applyAlignment="1" applyProtection="1">
      <protection hidden="1"/>
    </xf>
    <xf numFmtId="0" fontId="13" fillId="0" borderId="0" xfId="0" applyFont="1" applyFill="1" applyBorder="1" applyAlignment="1" applyProtection="1">
      <protection hidden="1"/>
    </xf>
    <xf numFmtId="0" fontId="7" fillId="0" borderId="0" xfId="0" applyFont="1" applyAlignment="1" applyProtection="1">
      <protection hidden="1"/>
    </xf>
    <xf numFmtId="0" fontId="7" fillId="0" borderId="0" xfId="0" applyFont="1" applyProtection="1">
      <protection hidden="1"/>
    </xf>
    <xf numFmtId="0" fontId="7" fillId="0" borderId="0" xfId="0" applyFont="1" applyBorder="1" applyProtection="1">
      <protection hidden="1"/>
    </xf>
    <xf numFmtId="0" fontId="9" fillId="0" borderId="0" xfId="0" applyFont="1" applyAlignment="1" applyProtection="1">
      <alignment horizontal="left"/>
      <protection hidden="1"/>
    </xf>
    <xf numFmtId="0" fontId="16" fillId="0" borderId="0" xfId="0" applyFont="1" applyAlignment="1" applyProtection="1">
      <alignment horizontal="center" vertical="top" wrapText="1"/>
      <protection hidden="1"/>
    </xf>
    <xf numFmtId="0" fontId="11" fillId="0" borderId="0" xfId="0" applyFont="1" applyAlignment="1" applyProtection="1">
      <alignment horizontal="center" vertical="top" wrapText="1"/>
      <protection hidden="1"/>
    </xf>
    <xf numFmtId="0" fontId="17" fillId="0" borderId="0" xfId="0" applyFont="1"/>
    <xf numFmtId="0" fontId="17" fillId="0" borderId="0" xfId="0" applyFont="1" applyProtection="1">
      <protection hidden="1"/>
    </xf>
    <xf numFmtId="0" fontId="18" fillId="0" borderId="0" xfId="0" applyFont="1"/>
    <xf numFmtId="0" fontId="17" fillId="0" borderId="0" xfId="0" applyFont="1" applyBorder="1"/>
    <xf numFmtId="4" fontId="19" fillId="0" borderId="0" xfId="0" applyNumberFormat="1" applyFont="1"/>
    <xf numFmtId="4" fontId="9" fillId="0" borderId="0" xfId="0" applyNumberFormat="1" applyFont="1"/>
    <xf numFmtId="0" fontId="7" fillId="0" borderId="0" xfId="0" applyFont="1" applyBorder="1" applyAlignment="1">
      <alignment horizontal="right" vertical="center"/>
    </xf>
    <xf numFmtId="4" fontId="7" fillId="0" borderId="0" xfId="3" applyNumberFormat="1" applyFont="1" applyBorder="1"/>
    <xf numFmtId="0" fontId="7" fillId="0" borderId="0" xfId="0" applyFont="1" applyBorder="1" applyAlignment="1"/>
    <xf numFmtId="0" fontId="7" fillId="0" borderId="0" xfId="0" applyFont="1" applyBorder="1" applyAlignment="1">
      <alignment vertical="top"/>
    </xf>
    <xf numFmtId="0" fontId="0" fillId="2" borderId="0" xfId="0" applyFill="1"/>
    <xf numFmtId="0" fontId="0" fillId="4" borderId="0" xfId="0" applyFill="1"/>
    <xf numFmtId="0" fontId="17" fillId="0" borderId="0" xfId="0" applyFont="1" applyFill="1" applyBorder="1"/>
    <xf numFmtId="0" fontId="0" fillId="0" borderId="0" xfId="0" applyFill="1" applyBorder="1"/>
    <xf numFmtId="0" fontId="17" fillId="0" borderId="0" xfId="0" applyFont="1" applyFill="1"/>
    <xf numFmtId="0" fontId="7" fillId="0" borderId="0" xfId="0" applyFont="1" applyBorder="1" applyAlignment="1" applyProtection="1">
      <alignment horizontal="center"/>
      <protection hidden="1"/>
    </xf>
    <xf numFmtId="165" fontId="7" fillId="4" borderId="0" xfId="0" applyNumberFormat="1" applyFont="1" applyFill="1" applyAlignment="1">
      <alignment horizontal="center"/>
    </xf>
    <xf numFmtId="49" fontId="0" fillId="3" borderId="0" xfId="0" applyNumberFormat="1" applyFill="1" applyBorder="1" applyAlignment="1" applyProtection="1">
      <alignment horizontal="left" indent="3"/>
      <protection hidden="1"/>
    </xf>
    <xf numFmtId="0" fontId="7" fillId="3" borderId="0" xfId="0" quotePrefix="1" applyFont="1" applyFill="1" applyAlignment="1">
      <alignment horizontal="left"/>
    </xf>
    <xf numFmtId="0" fontId="7" fillId="3" borderId="0" xfId="0" applyFont="1" applyFill="1" applyAlignment="1">
      <alignment horizontal="left"/>
    </xf>
    <xf numFmtId="0" fontId="8" fillId="3" borderId="0" xfId="0" applyFont="1" applyFill="1"/>
    <xf numFmtId="0" fontId="8" fillId="3" borderId="0" xfId="0" applyFont="1" applyFill="1" applyAlignment="1">
      <alignment vertical="top"/>
    </xf>
    <xf numFmtId="0" fontId="7" fillId="0" borderId="0" xfId="0" applyFont="1" applyBorder="1" applyAlignment="1" applyProtection="1">
      <protection hidden="1"/>
    </xf>
    <xf numFmtId="0" fontId="9" fillId="3" borderId="0" xfId="0" applyFont="1" applyFill="1" applyAlignment="1">
      <alignment vertical="top"/>
    </xf>
    <xf numFmtId="3" fontId="7" fillId="0" borderId="0" xfId="0" applyNumberFormat="1" applyFont="1" applyBorder="1"/>
    <xf numFmtId="0" fontId="17" fillId="0" borderId="0" xfId="0" applyFont="1" applyBorder="1" applyProtection="1">
      <protection hidden="1"/>
    </xf>
    <xf numFmtId="0" fontId="7" fillId="0" borderId="0" xfId="0" applyFont="1" applyFill="1" applyBorder="1" applyProtection="1">
      <protection hidden="1"/>
    </xf>
    <xf numFmtId="0" fontId="0" fillId="0" borderId="6" xfId="0" applyBorder="1"/>
    <xf numFmtId="0" fontId="0" fillId="0" borderId="2" xfId="0" applyBorder="1"/>
    <xf numFmtId="0" fontId="5" fillId="0" borderId="1" xfId="0" applyFont="1" applyFill="1" applyBorder="1"/>
    <xf numFmtId="0" fontId="9" fillId="0" borderId="0" xfId="0" applyFont="1" applyBorder="1" applyAlignment="1" applyProtection="1">
      <protection hidden="1"/>
    </xf>
    <xf numFmtId="0" fontId="9" fillId="0" borderId="0" xfId="0" applyFont="1" applyBorder="1" applyAlignment="1">
      <alignment horizontal="center"/>
    </xf>
    <xf numFmtId="0" fontId="0" fillId="4" borderId="0" xfId="0" applyFill="1" applyBorder="1"/>
    <xf numFmtId="0" fontId="5" fillId="4" borderId="0" xfId="0" applyFont="1" applyFill="1" applyBorder="1"/>
    <xf numFmtId="0" fontId="0" fillId="3" borderId="0" xfId="0" applyFill="1" applyBorder="1"/>
    <xf numFmtId="0" fontId="2" fillId="0" borderId="0" xfId="0" applyFont="1" applyBorder="1"/>
    <xf numFmtId="0" fontId="2" fillId="5" borderId="0" xfId="0" applyFont="1" applyFill="1"/>
    <xf numFmtId="0" fontId="8" fillId="4" borderId="0" xfId="0" applyFont="1" applyFill="1" applyAlignment="1">
      <alignment vertical="top"/>
    </xf>
    <xf numFmtId="0" fontId="23" fillId="4" borderId="0" xfId="0" applyFont="1" applyFill="1" applyAlignment="1">
      <alignment vertical="top"/>
    </xf>
    <xf numFmtId="3" fontId="0" fillId="0" borderId="0" xfId="0" applyNumberFormat="1"/>
    <xf numFmtId="3" fontId="0" fillId="0" borderId="0" xfId="0" applyNumberFormat="1" applyFill="1"/>
    <xf numFmtId="3" fontId="22" fillId="6" borderId="0" xfId="0" applyNumberFormat="1" applyFont="1" applyFill="1"/>
    <xf numFmtId="3" fontId="0" fillId="0" borderId="0" xfId="0" applyNumberFormat="1" applyFill="1" applyBorder="1"/>
    <xf numFmtId="3" fontId="7" fillId="0" borderId="0" xfId="0" applyNumberFormat="1" applyFont="1" applyFill="1" applyBorder="1" applyAlignment="1">
      <alignment horizontal="right" vertical="center"/>
    </xf>
    <xf numFmtId="3" fontId="7" fillId="0" borderId="0" xfId="0" applyNumberFormat="1" applyFont="1" applyFill="1" applyBorder="1" applyAlignment="1"/>
    <xf numFmtId="3" fontId="7" fillId="0" borderId="0" xfId="0" applyNumberFormat="1" applyFont="1" applyAlignment="1"/>
    <xf numFmtId="0" fontId="0" fillId="0" borderId="0" xfId="0" applyBorder="1" applyAlignment="1">
      <alignment vertical="top"/>
    </xf>
    <xf numFmtId="0" fontId="2" fillId="0" borderId="0" xfId="0" applyFont="1" applyBorder="1" applyAlignment="1">
      <alignment vertical="top"/>
    </xf>
    <xf numFmtId="0" fontId="2" fillId="0" borderId="0" xfId="0" applyFont="1" applyAlignment="1" applyProtection="1">
      <protection hidden="1"/>
    </xf>
    <xf numFmtId="3" fontId="18"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7" fillId="0" borderId="0" xfId="0" applyNumberFormat="1" applyFont="1" applyFill="1" applyBorder="1" applyAlignment="1">
      <alignment horizontal="left"/>
    </xf>
    <xf numFmtId="0" fontId="7" fillId="0" borderId="0" xfId="0" applyFont="1" applyFill="1" applyAlignment="1">
      <alignment vertical="top"/>
    </xf>
    <xf numFmtId="0" fontId="13" fillId="0" borderId="0" xfId="0" applyFont="1" applyBorder="1" applyAlignment="1">
      <alignment vertical="top"/>
    </xf>
    <xf numFmtId="0" fontId="1" fillId="0" borderId="0" xfId="0" applyFont="1"/>
    <xf numFmtId="0" fontId="13" fillId="0" borderId="0" xfId="0" applyFont="1" applyAlignment="1">
      <alignment vertical="top"/>
    </xf>
    <xf numFmtId="3" fontId="7" fillId="0" borderId="0" xfId="0" applyNumberFormat="1" applyFont="1" applyFill="1" applyAlignment="1">
      <alignment horizontal="center"/>
    </xf>
    <xf numFmtId="0" fontId="3" fillId="0" borderId="0" xfId="0" applyFont="1" applyBorder="1" applyAlignment="1">
      <alignment vertical="top"/>
    </xf>
    <xf numFmtId="0" fontId="39" fillId="0" borderId="0" xfId="0" applyFont="1"/>
    <xf numFmtId="0" fontId="7" fillId="11" borderId="0" xfId="0" applyFont="1" applyFill="1"/>
    <xf numFmtId="0" fontId="3" fillId="0" borderId="0" xfId="0" applyFont="1" applyAlignment="1" applyProtection="1">
      <alignment horizontal="left"/>
      <protection hidden="1"/>
    </xf>
    <xf numFmtId="0" fontId="3" fillId="0" borderId="8"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10" borderId="0" xfId="0" applyFont="1" applyFill="1"/>
    <xf numFmtId="0" fontId="2" fillId="4" borderId="0" xfId="0" applyFont="1" applyFill="1"/>
    <xf numFmtId="0" fontId="2" fillId="0" borderId="0" xfId="0" applyFont="1" applyAlignment="1">
      <alignment vertical="top"/>
    </xf>
    <xf numFmtId="0" fontId="2" fillId="0" borderId="2" xfId="0" applyFont="1" applyBorder="1"/>
    <xf numFmtId="0" fontId="2" fillId="0" borderId="1" xfId="0" applyFont="1" applyBorder="1"/>
    <xf numFmtId="0" fontId="7" fillId="0" borderId="0" xfId="0" applyFont="1" applyAlignment="1" applyProtection="1">
      <alignment horizontal="center"/>
      <protection hidden="1"/>
    </xf>
    <xf numFmtId="0" fontId="5" fillId="0" borderId="0" xfId="0" applyFont="1" applyBorder="1" applyAlignment="1">
      <alignment vertical="top"/>
    </xf>
    <xf numFmtId="0" fontId="2" fillId="3" borderId="0" xfId="0" applyFont="1" applyFill="1" applyBorder="1" applyAlignment="1">
      <alignment vertical="top"/>
    </xf>
    <xf numFmtId="0" fontId="3" fillId="4" borderId="0" xfId="0" applyFont="1" applyFill="1" applyBorder="1"/>
    <xf numFmtId="0" fontId="2" fillId="4" borderId="0" xfId="0" applyFont="1" applyFill="1" applyBorder="1"/>
    <xf numFmtId="0" fontId="3" fillId="4" borderId="0" xfId="0" applyFont="1" applyFill="1" applyBorder="1" applyAlignment="1">
      <alignment vertical="top"/>
    </xf>
    <xf numFmtId="0" fontId="2" fillId="0" borderId="0" xfId="0" applyFont="1" applyBorder="1" applyAlignment="1"/>
    <xf numFmtId="0" fontId="2" fillId="4" borderId="0" xfId="0" applyFont="1" applyFill="1" applyBorder="1" applyAlignment="1">
      <alignment vertical="center"/>
    </xf>
    <xf numFmtId="0" fontId="23" fillId="3" borderId="0" xfId="0" applyFont="1" applyFill="1" applyAlignment="1">
      <alignment vertical="top"/>
    </xf>
    <xf numFmtId="0" fontId="0" fillId="0" borderId="0" xfId="0" applyFill="1" applyBorder="1" applyAlignment="1" applyProtection="1">
      <protection hidden="1"/>
    </xf>
    <xf numFmtId="0" fontId="12" fillId="11" borderId="2" xfId="0" applyFont="1" applyFill="1" applyBorder="1" applyAlignment="1" applyProtection="1">
      <alignment horizontal="center"/>
      <protection hidden="1"/>
    </xf>
    <xf numFmtId="0" fontId="5" fillId="0" borderId="0" xfId="0" applyFont="1"/>
    <xf numFmtId="0" fontId="3" fillId="0" borderId="0" xfId="0" applyFont="1"/>
    <xf numFmtId="0" fontId="13" fillId="0" borderId="0" xfId="0" applyFont="1"/>
    <xf numFmtId="3" fontId="2" fillId="4" borderId="0" xfId="0" applyNumberFormat="1" applyFont="1" applyFill="1" applyAlignment="1">
      <alignment horizontal="center"/>
    </xf>
    <xf numFmtId="0" fontId="5" fillId="0" borderId="0" xfId="0" applyFont="1" applyAlignment="1">
      <alignment vertical="top"/>
    </xf>
    <xf numFmtId="0" fontId="15" fillId="0" borderId="0" xfId="0" applyFont="1"/>
    <xf numFmtId="0" fontId="16" fillId="0" borderId="0" xfId="0" applyFont="1"/>
    <xf numFmtId="0" fontId="29" fillId="0" borderId="0" xfId="0" applyFont="1" applyFill="1"/>
    <xf numFmtId="49" fontId="3" fillId="3" borderId="0" xfId="0" applyNumberFormat="1" applyFont="1" applyFill="1" applyBorder="1" applyAlignment="1" applyProtection="1">
      <alignment horizontal="left" indent="3"/>
      <protection hidden="1"/>
    </xf>
    <xf numFmtId="0" fontId="13" fillId="0" borderId="0" xfId="0" applyFont="1" applyAlignment="1">
      <alignment horizontal="center"/>
    </xf>
    <xf numFmtId="0" fontId="3" fillId="0" borderId="0" xfId="0" applyFont="1" applyAlignment="1">
      <alignment vertical="top"/>
    </xf>
    <xf numFmtId="0" fontId="3" fillId="0" borderId="0" xfId="0" applyFont="1" applyAlignment="1">
      <alignment horizontal="left" wrapText="1"/>
    </xf>
    <xf numFmtId="0" fontId="13" fillId="3" borderId="0" xfId="0" applyFont="1" applyFill="1" applyAlignment="1">
      <alignment horizontal="center"/>
    </xf>
    <xf numFmtId="0" fontId="16" fillId="0" borderId="0" xfId="0" applyFont="1" applyAlignment="1">
      <alignment horizontal="center"/>
    </xf>
    <xf numFmtId="0" fontId="13" fillId="3" borderId="0" xfId="0" applyFont="1" applyFill="1" applyAlignment="1">
      <alignment horizontal="left"/>
    </xf>
    <xf numFmtId="0" fontId="3" fillId="3" borderId="0" xfId="0" applyFont="1" applyFill="1"/>
    <xf numFmtId="0" fontId="13" fillId="4" borderId="0" xfId="0" applyFont="1" applyFill="1" applyAlignment="1">
      <alignment horizontal="center"/>
    </xf>
    <xf numFmtId="0" fontId="29" fillId="0" borderId="0" xfId="0" applyFont="1"/>
    <xf numFmtId="0" fontId="3" fillId="0" borderId="0" xfId="0" applyFont="1" applyFill="1"/>
    <xf numFmtId="0" fontId="1" fillId="0" borderId="0" xfId="0" applyFont="1" applyFill="1"/>
    <xf numFmtId="0" fontId="13" fillId="3" borderId="0" xfId="0" applyFont="1" applyFill="1" applyAlignment="1">
      <alignment vertical="top"/>
    </xf>
    <xf numFmtId="0" fontId="3" fillId="4" borderId="0" xfId="0" applyFont="1" applyFill="1"/>
    <xf numFmtId="0" fontId="5" fillId="3" borderId="0" xfId="0" applyFont="1" applyFill="1" applyAlignment="1">
      <alignment vertical="top"/>
    </xf>
    <xf numFmtId="0" fontId="3" fillId="0" borderId="0" xfId="0" applyFont="1" applyFill="1" applyBorder="1" applyAlignment="1">
      <alignment vertical="top"/>
    </xf>
    <xf numFmtId="0" fontId="9" fillId="0" borderId="9" xfId="0" applyFont="1" applyBorder="1" applyAlignment="1">
      <alignment horizontal="center"/>
    </xf>
    <xf numFmtId="0" fontId="7" fillId="0" borderId="0" xfId="0" applyFont="1" applyFill="1" applyAlignment="1">
      <alignment horizontal="left"/>
    </xf>
    <xf numFmtId="3" fontId="3" fillId="4" borderId="0" xfId="0" applyNumberFormat="1" applyFont="1" applyFill="1" applyAlignment="1">
      <alignment horizontal="center"/>
    </xf>
    <xf numFmtId="0" fontId="7" fillId="0" borderId="0" xfId="0" applyFont="1" applyFill="1" applyBorder="1" applyAlignment="1" applyProtection="1">
      <protection hidden="1"/>
    </xf>
    <xf numFmtId="0" fontId="16" fillId="4" borderId="0" xfId="0" applyFont="1" applyFill="1" applyBorder="1" applyAlignment="1">
      <alignment horizontal="center"/>
    </xf>
    <xf numFmtId="0" fontId="13" fillId="4" borderId="0" xfId="0" applyFont="1" applyFill="1" applyBorder="1" applyAlignment="1">
      <alignment horizontal="center"/>
    </xf>
    <xf numFmtId="165" fontId="13" fillId="0" borderId="0" xfId="0" applyNumberFormat="1" applyFont="1" applyBorder="1"/>
    <xf numFmtId="0" fontId="7" fillId="0" borderId="0" xfId="0" applyFont="1" applyFill="1" applyBorder="1"/>
    <xf numFmtId="0" fontId="16" fillId="3" borderId="0" xfId="0" applyFont="1" applyFill="1" applyAlignment="1">
      <alignment vertical="top"/>
    </xf>
    <xf numFmtId="0" fontId="16" fillId="11" borderId="0" xfId="0" applyFont="1" applyFill="1" applyAlignment="1">
      <alignment horizontal="center"/>
    </xf>
    <xf numFmtId="0" fontId="15" fillId="0" borderId="0" xfId="0" applyFont="1" applyBorder="1" applyAlignment="1" applyProtection="1">
      <alignment horizontal="center"/>
      <protection hidden="1"/>
    </xf>
    <xf numFmtId="0" fontId="15" fillId="0" borderId="0" xfId="0" applyFont="1" applyFill="1" applyBorder="1" applyAlignment="1" applyProtection="1">
      <protection hidden="1"/>
    </xf>
    <xf numFmtId="0" fontId="16" fillId="4" borderId="0" xfId="0" applyFont="1" applyFill="1" applyAlignment="1">
      <alignment vertical="top"/>
    </xf>
    <xf numFmtId="0" fontId="3" fillId="0" borderId="10" xfId="0" applyFont="1" applyBorder="1" applyAlignment="1">
      <alignment horizontal="center" vertical="center"/>
    </xf>
    <xf numFmtId="0" fontId="2" fillId="0" borderId="0" xfId="0" applyFont="1" applyBorder="1" applyProtection="1">
      <protection hidden="1"/>
    </xf>
    <xf numFmtId="0" fontId="2" fillId="0" borderId="0" xfId="0" applyFont="1" applyProtection="1">
      <protection hidden="1"/>
    </xf>
    <xf numFmtId="0" fontId="5" fillId="0" borderId="0" xfId="0" applyFont="1" applyAlignment="1" applyProtection="1">
      <alignment horizontal="left"/>
      <protection hidden="1"/>
    </xf>
    <xf numFmtId="0" fontId="2" fillId="0" borderId="0" xfId="0" applyFont="1" applyProtection="1">
      <protection locked="0"/>
    </xf>
    <xf numFmtId="0" fontId="3" fillId="0" borderId="0" xfId="0" applyFont="1" applyBorder="1" applyProtection="1">
      <protection hidden="1"/>
    </xf>
    <xf numFmtId="0" fontId="3" fillId="0" borderId="0" xfId="0" applyFont="1" applyProtection="1">
      <protection hidden="1"/>
    </xf>
    <xf numFmtId="0" fontId="3" fillId="0" borderId="0" xfId="0" applyFont="1" applyAlignment="1" applyProtection="1">
      <alignment horizontal="left" vertical="top" wrapText="1" indent="3"/>
      <protection hidden="1"/>
    </xf>
    <xf numFmtId="0" fontId="3" fillId="0" borderId="0" xfId="0" applyFont="1" applyAlignment="1" applyProtection="1">
      <alignment horizontal="left" vertical="top" wrapText="1" indent="2"/>
      <protection hidden="1"/>
    </xf>
    <xf numFmtId="0" fontId="3" fillId="0" borderId="0" xfId="0" applyFont="1" applyAlignment="1" applyProtection="1">
      <alignment vertical="top" wrapText="1"/>
      <protection hidden="1"/>
    </xf>
    <xf numFmtId="0" fontId="13" fillId="0" borderId="0" xfId="0" applyFont="1" applyAlignment="1" applyProtection="1">
      <alignment horizontal="left"/>
      <protection hidden="1"/>
    </xf>
    <xf numFmtId="0" fontId="3" fillId="0" borderId="0" xfId="0" applyFont="1" applyProtection="1">
      <protection locked="0"/>
    </xf>
    <xf numFmtId="0" fontId="2" fillId="0" borderId="0" xfId="0" applyFont="1" applyAlignment="1" applyProtection="1">
      <alignment horizontal="left" vertical="top" wrapText="1" indent="3"/>
      <protection hidden="1"/>
    </xf>
    <xf numFmtId="0" fontId="2" fillId="0" borderId="0" xfId="0" applyFont="1" applyAlignment="1" applyProtection="1">
      <alignment horizontal="left" vertical="top" wrapText="1" indent="2"/>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0" xfId="0" applyFont="1" applyBorder="1" applyAlignment="1" applyProtection="1">
      <alignment horizontal="left" vertical="top" wrapText="1" indent="3"/>
      <protection hidden="1"/>
    </xf>
    <xf numFmtId="0" fontId="2" fillId="0" borderId="0" xfId="0" applyFont="1" applyBorder="1" applyAlignment="1" applyProtection="1">
      <alignment horizontal="left" vertical="top" wrapText="1" indent="2"/>
      <protection hidden="1"/>
    </xf>
    <xf numFmtId="3" fontId="2" fillId="0" borderId="0" xfId="0" applyNumberFormat="1" applyFont="1" applyBorder="1"/>
    <xf numFmtId="0" fontId="3" fillId="0" borderId="0" xfId="0" applyFont="1" applyAlignment="1" applyProtection="1">
      <alignment horizontal="justify" vertical="top" wrapText="1"/>
      <protection hidden="1"/>
    </xf>
    <xf numFmtId="3" fontId="2" fillId="7" borderId="11" xfId="0" applyNumberFormat="1" applyFont="1" applyFill="1" applyBorder="1" applyAlignment="1">
      <alignment horizontal="center"/>
    </xf>
    <xf numFmtId="0" fontId="13" fillId="0" borderId="0" xfId="0" applyFont="1" applyAlignment="1" applyProtection="1">
      <alignment wrapText="1"/>
      <protection hidden="1"/>
    </xf>
    <xf numFmtId="0" fontId="13" fillId="0" borderId="0" xfId="0" applyFont="1" applyAlignment="1" applyProtection="1">
      <alignment vertical="top" wrapText="1"/>
      <protection hidden="1"/>
    </xf>
    <xf numFmtId="0" fontId="13" fillId="4" borderId="0" xfId="0" applyFont="1" applyFill="1" applyAlignment="1" applyProtection="1">
      <alignment horizontal="center" vertical="top" wrapText="1"/>
      <protection hidden="1"/>
    </xf>
    <xf numFmtId="0" fontId="1" fillId="4" borderId="0" xfId="0" applyFont="1" applyFill="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 fillId="0" borderId="0" xfId="0" applyFont="1" applyAlignment="1" applyProtection="1">
      <alignment horizontal="center" vertical="top" wrapText="1"/>
      <protection hidden="1"/>
    </xf>
    <xf numFmtId="0" fontId="2" fillId="0" borderId="0" xfId="0" applyFont="1" applyAlignment="1" applyProtection="1">
      <alignment horizontal="left" indent="2"/>
      <protection hidden="1"/>
    </xf>
    <xf numFmtId="0" fontId="0" fillId="0" borderId="0" xfId="0" applyFill="1" applyBorder="1" applyAlignment="1">
      <alignment horizontal="center"/>
    </xf>
    <xf numFmtId="0" fontId="2" fillId="0" borderId="0" xfId="0" applyFont="1" applyFill="1" applyBorder="1"/>
    <xf numFmtId="0" fontId="5" fillId="0" borderId="0" xfId="0" applyFont="1" applyFill="1"/>
    <xf numFmtId="0" fontId="0" fillId="0" borderId="0" xfId="0" applyAlignment="1">
      <alignment horizontal="center"/>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5" fillId="0" borderId="0" xfId="0" applyFont="1" applyFill="1" applyAlignment="1" applyProtection="1">
      <protection hidden="1"/>
    </xf>
    <xf numFmtId="0" fontId="2" fillId="0" borderId="0" xfId="0"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31" fillId="0" borderId="0" xfId="0" applyFont="1" applyFill="1" applyBorder="1" applyAlignment="1">
      <alignment vertical="top"/>
    </xf>
    <xf numFmtId="0" fontId="31" fillId="0" borderId="0" xfId="0" applyFont="1" applyFill="1" applyBorder="1"/>
    <xf numFmtId="0" fontId="31" fillId="0" borderId="0" xfId="0" applyFont="1" applyFill="1"/>
    <xf numFmtId="0" fontId="2" fillId="0" borderId="0" xfId="0" applyFont="1" applyFill="1" applyAlignment="1">
      <alignment horizontal="center"/>
    </xf>
    <xf numFmtId="0" fontId="2" fillId="0" borderId="0" xfId="0" applyFont="1" applyAlignment="1">
      <alignment horizontal="center"/>
    </xf>
    <xf numFmtId="0" fontId="9" fillId="0" borderId="0" xfId="0" applyFont="1" applyFill="1" applyBorder="1" applyAlignment="1">
      <alignment vertical="top"/>
    </xf>
    <xf numFmtId="0" fontId="9" fillId="0" borderId="0" xfId="0" applyFont="1" applyFill="1" applyBorder="1" applyAlignment="1" applyProtection="1">
      <protection hidden="1"/>
    </xf>
    <xf numFmtId="0" fontId="5" fillId="0" borderId="0" xfId="0" applyFont="1" applyFill="1" applyBorder="1"/>
    <xf numFmtId="0" fontId="8" fillId="0" borderId="0" xfId="0" applyFont="1" applyFill="1" applyBorder="1"/>
    <xf numFmtId="3" fontId="17" fillId="0" borderId="0" xfId="0" applyNumberFormat="1" applyFont="1" applyFill="1" applyBorder="1" applyAlignment="1">
      <alignment horizontal="center"/>
    </xf>
    <xf numFmtId="0" fontId="3" fillId="0" borderId="0" xfId="0" applyFont="1" applyAlignment="1" applyProtection="1">
      <alignment horizontal="center" vertical="top" wrapText="1"/>
      <protection hidden="1"/>
    </xf>
    <xf numFmtId="0" fontId="3" fillId="0" borderId="0" xfId="0" applyFont="1" applyAlignment="1" applyProtection="1">
      <alignment horizontal="left" indent="2"/>
      <protection hidden="1"/>
    </xf>
    <xf numFmtId="0" fontId="3" fillId="0" borderId="0" xfId="0" applyFont="1" applyBorder="1" applyAlignment="1"/>
    <xf numFmtId="0" fontId="3" fillId="0" borderId="0" xfId="0" applyFont="1" applyBorder="1" applyAlignment="1">
      <alignment wrapText="1"/>
    </xf>
    <xf numFmtId="0" fontId="2" fillId="0" borderId="0" xfId="0" applyFont="1" applyBorder="1" applyAlignment="1">
      <alignment horizontal="right" vertical="center"/>
    </xf>
    <xf numFmtId="3" fontId="2" fillId="7" borderId="0" xfId="0" applyNumberFormat="1" applyFont="1" applyFill="1" applyAlignment="1">
      <alignment horizontal="center"/>
    </xf>
    <xf numFmtId="0" fontId="0" fillId="0" borderId="1" xfId="0" applyBorder="1" applyAlignment="1">
      <alignment horizontal="center"/>
    </xf>
    <xf numFmtId="0" fontId="0" fillId="0" borderId="6" xfId="0" applyBorder="1" applyAlignment="1">
      <alignment horizontal="center"/>
    </xf>
    <xf numFmtId="3" fontId="2" fillId="4" borderId="0" xfId="0" applyNumberFormat="1" applyFont="1" applyFill="1" applyBorder="1" applyAlignment="1">
      <alignment horizontal="center"/>
    </xf>
    <xf numFmtId="0" fontId="5" fillId="4" borderId="0" xfId="0" applyFont="1" applyFill="1" applyBorder="1" applyAlignment="1">
      <alignment horizontal="center" wrapText="1"/>
    </xf>
    <xf numFmtId="0" fontId="3" fillId="0" borderId="0" xfId="0" applyFont="1" applyAlignment="1"/>
    <xf numFmtId="0" fontId="13" fillId="4" borderId="0" xfId="0" applyFont="1" applyFill="1"/>
    <xf numFmtId="0" fontId="3" fillId="0" borderId="0" xfId="0" applyFont="1" applyFill="1" applyBorder="1"/>
    <xf numFmtId="0" fontId="7" fillId="0" borderId="0" xfId="0" applyFont="1" applyFill="1" applyBorder="1" applyAlignment="1">
      <alignment horizontal="left"/>
    </xf>
    <xf numFmtId="0" fontId="6" fillId="0" borderId="0" xfId="0" applyFont="1" applyFill="1" applyBorder="1"/>
    <xf numFmtId="0" fontId="39" fillId="0" borderId="0" xfId="0" applyFont="1" applyFill="1" applyBorder="1" applyAlignment="1">
      <alignment vertical="top"/>
    </xf>
    <xf numFmtId="0" fontId="40" fillId="0" borderId="0" xfId="0" applyFont="1" applyFill="1"/>
    <xf numFmtId="0" fontId="40" fillId="0" borderId="0" xfId="0" applyFont="1" applyFill="1" applyBorder="1" applyAlignment="1">
      <alignment vertical="top"/>
    </xf>
    <xf numFmtId="0" fontId="39" fillId="0" borderId="0" xfId="0" applyFont="1" applyFill="1" applyAlignment="1">
      <alignment vertical="top"/>
    </xf>
    <xf numFmtId="0" fontId="41" fillId="0" borderId="0" xfId="0" applyFont="1" applyFill="1" applyBorder="1"/>
    <xf numFmtId="0" fontId="43" fillId="0" borderId="0" xfId="0" applyFont="1" applyFill="1" applyBorder="1"/>
    <xf numFmtId="0" fontId="3" fillId="0" borderId="0" xfId="0" applyFont="1" applyFill="1" applyBorder="1" applyProtection="1">
      <protection hidden="1"/>
    </xf>
    <xf numFmtId="0" fontId="3" fillId="0" borderId="0" xfId="0" applyFont="1" applyFill="1" applyProtection="1">
      <protection hidden="1"/>
    </xf>
    <xf numFmtId="0" fontId="13" fillId="0" borderId="0" xfId="0" applyFont="1" applyFill="1" applyAlignment="1" applyProtection="1">
      <protection hidden="1"/>
    </xf>
    <xf numFmtId="0" fontId="3" fillId="10" borderId="0" xfId="0" applyFont="1" applyFill="1"/>
    <xf numFmtId="3" fontId="2" fillId="9" borderId="0" xfId="0" applyNumberFormat="1" applyFont="1" applyFill="1" applyBorder="1" applyAlignment="1">
      <alignment horizontal="center" wrapText="1"/>
    </xf>
    <xf numFmtId="0" fontId="3" fillId="3" borderId="0" xfId="0" applyFont="1" applyFill="1" applyBorder="1" applyAlignment="1">
      <alignment vertical="top"/>
    </xf>
    <xf numFmtId="0" fontId="2" fillId="4" borderId="0" xfId="0" applyFont="1" applyFill="1" applyBorder="1" applyAlignment="1">
      <alignment vertical="top"/>
    </xf>
    <xf numFmtId="0" fontId="3" fillId="0" borderId="0" xfId="0" applyFont="1" applyAlignment="1">
      <alignment vertical="top" wrapText="1"/>
    </xf>
    <xf numFmtId="0" fontId="2" fillId="4" borderId="0" xfId="0" applyFont="1" applyFill="1" applyBorder="1" applyAlignment="1">
      <alignment horizontal="center"/>
    </xf>
    <xf numFmtId="0" fontId="33" fillId="0" borderId="0" xfId="0" applyFont="1" applyFill="1" applyAlignment="1"/>
    <xf numFmtId="0" fontId="34" fillId="0" borderId="0" xfId="0" applyFont="1" applyAlignment="1">
      <alignment vertical="top"/>
    </xf>
    <xf numFmtId="0" fontId="34" fillId="0" borderId="0" xfId="0" applyFont="1" applyAlignment="1"/>
    <xf numFmtId="0" fontId="5" fillId="3" borderId="0" xfId="0" applyFont="1" applyFill="1" applyAlignment="1">
      <alignment horizontal="left" vertical="center"/>
    </xf>
    <xf numFmtId="165" fontId="2" fillId="4" borderId="0" xfId="0" applyNumberFormat="1" applyFont="1" applyFill="1" applyBorder="1" applyAlignment="1">
      <alignment horizontal="center"/>
    </xf>
    <xf numFmtId="3" fontId="2" fillId="4" borderId="0" xfId="0" applyNumberFormat="1" applyFont="1" applyFill="1" applyBorder="1"/>
    <xf numFmtId="0" fontId="3" fillId="0" borderId="0" xfId="0" applyFont="1" applyFill="1" applyBorder="1" applyAlignment="1" applyProtection="1">
      <alignment horizontal="center"/>
      <protection hidden="1"/>
    </xf>
    <xf numFmtId="0" fontId="3" fillId="3" borderId="0" xfId="0" applyFont="1" applyFill="1" applyAlignment="1" applyProtection="1">
      <alignment horizontal="center"/>
      <protection hidden="1"/>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9" fillId="3" borderId="0" xfId="0" applyFont="1" applyFill="1" applyAlignment="1">
      <alignment horizontal="center" vertical="top"/>
    </xf>
    <xf numFmtId="0" fontId="5" fillId="4" borderId="0" xfId="0" applyFont="1" applyFill="1" applyBorder="1" applyAlignment="1">
      <alignment horizontal="center"/>
    </xf>
    <xf numFmtId="0" fontId="0" fillId="0" borderId="0" xfId="0" applyBorder="1" applyAlignment="1">
      <alignment horizontal="center" vertical="top"/>
    </xf>
    <xf numFmtId="0" fontId="17" fillId="0" borderId="0" xfId="0" applyFont="1" applyAlignment="1" applyProtection="1">
      <alignment horizontal="center"/>
      <protection hidden="1"/>
    </xf>
    <xf numFmtId="0" fontId="17" fillId="0" borderId="0" xfId="0" applyFont="1" applyAlignment="1">
      <alignment horizontal="center"/>
    </xf>
    <xf numFmtId="165" fontId="3" fillId="0" borderId="1" xfId="0" applyNumberFormat="1" applyFont="1" applyBorder="1" applyAlignment="1">
      <alignment horizontal="center"/>
    </xf>
    <xf numFmtId="165" fontId="3" fillId="0" borderId="1" xfId="0" applyNumberFormat="1" applyFont="1" applyFill="1" applyBorder="1" applyAlignment="1">
      <alignment horizontal="center"/>
    </xf>
    <xf numFmtId="0" fontId="1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2" xfId="0" applyFont="1" applyFill="1" applyBorder="1" applyAlignment="1">
      <alignment horizontal="center"/>
    </xf>
    <xf numFmtId="0" fontId="3" fillId="0" borderId="2" xfId="0" quotePrefix="1" applyFont="1" applyFill="1" applyBorder="1" applyAlignment="1">
      <alignment horizontal="center"/>
    </xf>
    <xf numFmtId="0" fontId="3" fillId="0" borderId="1" xfId="0" quotePrefix="1" applyFont="1" applyFill="1" applyBorder="1" applyAlignment="1">
      <alignment horizontal="center"/>
    </xf>
    <xf numFmtId="0" fontId="13" fillId="0" borderId="6" xfId="0" applyFont="1" applyFill="1" applyBorder="1" applyAlignment="1">
      <alignment horizontal="center"/>
    </xf>
    <xf numFmtId="0" fontId="13" fillId="0" borderId="1"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xf>
    <xf numFmtId="0" fontId="3" fillId="0" borderId="2" xfId="0" quotePrefix="1" applyFont="1" applyBorder="1" applyAlignment="1">
      <alignment horizontal="center"/>
    </xf>
    <xf numFmtId="0" fontId="3" fillId="0" borderId="1" xfId="0" quotePrefix="1" applyFont="1" applyBorder="1" applyAlignment="1">
      <alignment horizontal="center"/>
    </xf>
    <xf numFmtId="0" fontId="3" fillId="0" borderId="6" xfId="0" quotePrefix="1" applyFont="1" applyBorder="1" applyAlignment="1">
      <alignment horizontal="center"/>
    </xf>
    <xf numFmtId="0" fontId="3" fillId="0" borderId="6" xfId="0" applyFont="1" applyBorder="1" applyAlignment="1">
      <alignment horizontal="center"/>
    </xf>
    <xf numFmtId="0" fontId="0" fillId="0" borderId="0" xfId="0" applyAlignment="1">
      <alignment horizontal="left"/>
    </xf>
    <xf numFmtId="0" fontId="3" fillId="0" borderId="0" xfId="0" applyFont="1" applyAlignment="1">
      <alignment horizontal="right"/>
    </xf>
    <xf numFmtId="3" fontId="3" fillId="4" borderId="0" xfId="0" applyNumberFormat="1" applyFont="1" applyFill="1" applyBorder="1" applyAlignment="1">
      <alignment horizontal="center"/>
    </xf>
    <xf numFmtId="0" fontId="3" fillId="0" borderId="1" xfId="0" applyFont="1" applyFill="1" applyBorder="1" applyAlignment="1">
      <alignment horizontal="center" vertical="top"/>
    </xf>
    <xf numFmtId="0" fontId="3" fillId="0" borderId="6" xfId="0" quotePrefix="1" applyFont="1" applyFill="1" applyBorder="1" applyAlignment="1">
      <alignment horizontal="center"/>
    </xf>
    <xf numFmtId="165" fontId="15" fillId="0" borderId="1" xfId="0" applyNumberFormat="1" applyFont="1" applyBorder="1" applyAlignment="1">
      <alignment horizontal="center"/>
    </xf>
    <xf numFmtId="165" fontId="15" fillId="0" borderId="1" xfId="0" applyNumberFormat="1" applyFont="1" applyFill="1" applyBorder="1" applyAlignment="1">
      <alignment horizontal="center"/>
    </xf>
    <xf numFmtId="0" fontId="16" fillId="0" borderId="1" xfId="0" applyFont="1" applyFill="1" applyBorder="1" applyAlignment="1">
      <alignment horizontal="center"/>
    </xf>
    <xf numFmtId="0" fontId="15" fillId="0" borderId="1" xfId="0" applyFont="1" applyFill="1" applyBorder="1" applyAlignment="1">
      <alignment horizontal="center" wrapText="1"/>
    </xf>
    <xf numFmtId="0" fontId="15" fillId="0" borderId="1" xfId="0" applyFont="1" applyFill="1" applyBorder="1" applyAlignment="1">
      <alignment horizontal="center"/>
    </xf>
    <xf numFmtId="0" fontId="15" fillId="0" borderId="2" xfId="0" applyFont="1" applyFill="1" applyBorder="1" applyAlignment="1">
      <alignment horizontal="center"/>
    </xf>
    <xf numFmtId="0" fontId="15" fillId="0" borderId="2" xfId="0" quotePrefix="1" applyFont="1" applyFill="1" applyBorder="1" applyAlignment="1">
      <alignment horizontal="center"/>
    </xf>
    <xf numFmtId="0" fontId="15" fillId="0" borderId="1" xfId="0" quotePrefix="1" applyFont="1" applyFill="1" applyBorder="1" applyAlignment="1">
      <alignment horizontal="center"/>
    </xf>
    <xf numFmtId="0" fontId="15" fillId="0" borderId="4" xfId="0" quotePrefix="1" applyFont="1" applyFill="1" applyBorder="1" applyAlignment="1">
      <alignment horizontal="center"/>
    </xf>
    <xf numFmtId="0" fontId="43" fillId="0" borderId="0" xfId="0" applyFont="1" applyFill="1" applyBorder="1" applyAlignment="1">
      <alignment horizontal="right"/>
    </xf>
    <xf numFmtId="0" fontId="43" fillId="0" borderId="0" xfId="0" applyFont="1" applyFill="1" applyBorder="1" applyAlignment="1">
      <alignment horizontal="center"/>
    </xf>
    <xf numFmtId="49" fontId="3" fillId="0" borderId="2" xfId="0" quotePrefix="1" applyNumberFormat="1" applyFont="1" applyFill="1" applyBorder="1" applyAlignment="1">
      <alignment horizontal="center"/>
    </xf>
    <xf numFmtId="0" fontId="3" fillId="0" borderId="4" xfId="0" applyFont="1" applyFill="1" applyBorder="1" applyAlignment="1">
      <alignment horizontal="center"/>
    </xf>
    <xf numFmtId="0" fontId="2" fillId="0" borderId="0" xfId="0" applyFont="1" applyBorder="1" applyAlignment="1" applyProtection="1">
      <alignment horizontal="left" vertical="top" wrapText="1"/>
      <protection hidden="1"/>
    </xf>
    <xf numFmtId="0" fontId="3" fillId="0" borderId="12" xfId="0" applyFont="1" applyFill="1" applyBorder="1" applyAlignment="1" applyProtection="1">
      <alignment horizontal="justify" vertical="top" wrapText="1"/>
      <protection hidden="1"/>
    </xf>
    <xf numFmtId="0" fontId="3" fillId="0" borderId="4" xfId="0" applyFont="1" applyFill="1" applyBorder="1" applyAlignment="1" applyProtection="1">
      <alignment horizontal="justify" vertical="top" wrapText="1"/>
      <protection hidden="1"/>
    </xf>
    <xf numFmtId="0" fontId="3" fillId="0" borderId="2" xfId="0" applyFont="1" applyFill="1" applyBorder="1" applyAlignment="1" applyProtection="1">
      <alignment horizontal="center" wrapText="1"/>
      <protection hidden="1"/>
    </xf>
    <xf numFmtId="0" fontId="3" fillId="0" borderId="2" xfId="0" applyFont="1" applyFill="1" applyBorder="1" applyAlignment="1" applyProtection="1">
      <alignment horizontal="center" vertical="top" wrapText="1"/>
      <protection hidden="1"/>
    </xf>
    <xf numFmtId="0" fontId="3" fillId="0" borderId="0" xfId="0" applyFont="1" applyFill="1" applyBorder="1" applyAlignment="1">
      <alignment horizontal="center"/>
    </xf>
    <xf numFmtId="0" fontId="11" fillId="0" borderId="0" xfId="0" applyFont="1" applyFill="1"/>
    <xf numFmtId="0" fontId="16" fillId="0" borderId="0" xfId="0" applyFont="1" applyBorder="1" applyAlignment="1" applyProtection="1">
      <alignment horizontal="center"/>
      <protection hidden="1"/>
    </xf>
    <xf numFmtId="0" fontId="3" fillId="4" borderId="0" xfId="0" applyFont="1" applyFill="1" applyBorder="1" applyAlignment="1">
      <alignment horizontal="center"/>
    </xf>
    <xf numFmtId="0" fontId="3" fillId="3" borderId="0" xfId="0" applyFont="1" applyFill="1" applyAlignment="1">
      <alignment horizontal="center"/>
    </xf>
    <xf numFmtId="0" fontId="3" fillId="4" borderId="0" xfId="0" applyFont="1" applyFill="1" applyAlignment="1">
      <alignment horizontal="center" wrapText="1"/>
    </xf>
    <xf numFmtId="0" fontId="3" fillId="0" borderId="9" xfId="0" applyFont="1" applyBorder="1" applyAlignment="1">
      <alignment horizontal="center"/>
    </xf>
    <xf numFmtId="0" fontId="0" fillId="0" borderId="1" xfId="0" applyBorder="1" applyAlignment="1">
      <alignment horizontal="left"/>
    </xf>
    <xf numFmtId="0" fontId="5" fillId="0" borderId="1" xfId="0" applyFont="1" applyBorder="1"/>
    <xf numFmtId="0" fontId="0" fillId="0" borderId="6" xfId="0" applyBorder="1" applyAlignment="1">
      <alignment horizontal="left"/>
    </xf>
    <xf numFmtId="0" fontId="0" fillId="0" borderId="1" xfId="0" applyFill="1" applyBorder="1" applyAlignment="1">
      <alignment horizontal="left"/>
    </xf>
    <xf numFmtId="0" fontId="0" fillId="0" borderId="1" xfId="0" applyBorder="1" applyAlignment="1">
      <alignment horizontal="right"/>
    </xf>
    <xf numFmtId="0" fontId="2" fillId="0" borderId="1" xfId="0" applyFont="1" applyBorder="1" applyAlignment="1">
      <alignment horizontal="left"/>
    </xf>
    <xf numFmtId="0" fontId="2" fillId="0" borderId="1" xfId="0" quotePrefix="1"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0" fillId="0" borderId="11" xfId="0" applyBorder="1"/>
    <xf numFmtId="0" fontId="2" fillId="0" borderId="0" xfId="0" applyFont="1" applyBorder="1" applyAlignment="1" applyProtection="1">
      <alignment horizontal="left"/>
      <protection hidden="1"/>
    </xf>
    <xf numFmtId="49" fontId="5" fillId="12" borderId="13" xfId="0" applyNumberFormat="1" applyFont="1" applyFill="1" applyBorder="1" applyProtection="1">
      <protection hidden="1"/>
    </xf>
    <xf numFmtId="0" fontId="3" fillId="0" borderId="0" xfId="0" applyFont="1" applyAlignment="1">
      <alignment horizontal="left"/>
    </xf>
    <xf numFmtId="0" fontId="13" fillId="0" borderId="0" xfId="0" applyFont="1" applyFill="1" applyAlignment="1">
      <alignment horizontal="center"/>
    </xf>
    <xf numFmtId="165" fontId="7" fillId="0" borderId="0" xfId="0" applyNumberFormat="1" applyFont="1" applyFill="1" applyAlignment="1">
      <alignment horizontal="center"/>
    </xf>
    <xf numFmtId="165" fontId="3" fillId="7" borderId="0" xfId="0" applyNumberFormat="1" applyFont="1" applyFill="1" applyAlignment="1">
      <alignment horizontal="left"/>
    </xf>
    <xf numFmtId="0" fontId="13" fillId="0" borderId="0" xfId="0" applyFont="1" applyAlignment="1">
      <alignment horizontal="left"/>
    </xf>
    <xf numFmtId="0" fontId="13" fillId="0" borderId="0" xfId="0" quotePrefix="1" applyFont="1" applyAlignment="1">
      <alignment horizontal="left"/>
    </xf>
    <xf numFmtId="0" fontId="29" fillId="0" borderId="0" xfId="0" applyFont="1" applyFill="1" applyBorder="1"/>
    <xf numFmtId="0" fontId="0" fillId="0" borderId="0" xfId="0" applyFill="1" applyBorder="1" applyAlignment="1">
      <alignment horizontal="left"/>
    </xf>
    <xf numFmtId="0" fontId="6" fillId="0" borderId="0" xfId="0" applyFont="1" applyFill="1" applyBorder="1" applyAlignment="1">
      <alignment vertical="top"/>
    </xf>
    <xf numFmtId="0" fontId="3" fillId="0" borderId="0" xfId="0" applyFont="1" applyFill="1" applyBorder="1" applyAlignment="1">
      <alignment wrapText="1"/>
    </xf>
    <xf numFmtId="0" fontId="27" fillId="0" borderId="0" xfId="0" applyFont="1" applyFill="1" applyBorder="1"/>
    <xf numFmtId="0" fontId="13" fillId="0" borderId="0" xfId="0" applyFont="1" applyFill="1"/>
    <xf numFmtId="165" fontId="3" fillId="0" borderId="0" xfId="0" applyNumberFormat="1" applyFont="1" applyFill="1" applyAlignment="1">
      <alignment horizontal="left"/>
    </xf>
    <xf numFmtId="49" fontId="5" fillId="12" borderId="14" xfId="0" applyNumberFormat="1" applyFont="1" applyFill="1" applyBorder="1" applyProtection="1">
      <protection hidden="1"/>
    </xf>
    <xf numFmtId="49" fontId="5" fillId="12" borderId="13" xfId="0" applyNumberFormat="1" applyFont="1" applyFill="1" applyBorder="1" applyAlignment="1" applyProtection="1">
      <protection hidden="1"/>
    </xf>
    <xf numFmtId="49" fontId="2" fillId="0" borderId="0" xfId="0" applyNumberFormat="1" applyFont="1" applyFill="1" applyBorder="1" applyProtection="1">
      <protection hidden="1"/>
    </xf>
    <xf numFmtId="49" fontId="5" fillId="12" borderId="3" xfId="0" applyNumberFormat="1" applyFont="1" applyFill="1" applyBorder="1" applyProtection="1">
      <protection hidden="1"/>
    </xf>
    <xf numFmtId="49" fontId="13" fillId="0" borderId="0" xfId="0" applyNumberFormat="1" applyFont="1" applyFill="1" applyBorder="1" applyAlignment="1" applyProtection="1">
      <protection hidden="1"/>
    </xf>
    <xf numFmtId="0" fontId="44" fillId="0" borderId="0" xfId="0" applyFont="1"/>
    <xf numFmtId="49" fontId="13" fillId="12" borderId="13" xfId="0" applyNumberFormat="1" applyFont="1" applyFill="1" applyBorder="1" applyProtection="1">
      <protection hidden="1"/>
    </xf>
    <xf numFmtId="0" fontId="3" fillId="0" borderId="0" xfId="0" applyFont="1" applyAlignment="1">
      <alignment wrapText="1"/>
    </xf>
    <xf numFmtId="0" fontId="13" fillId="0" borderId="0" xfId="0" applyFont="1" applyAlignment="1"/>
    <xf numFmtId="1" fontId="0" fillId="0" borderId="6" xfId="0" applyNumberFormat="1" applyBorder="1"/>
    <xf numFmtId="3"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6" xfId="0" applyFont="1" applyFill="1" applyBorder="1" applyAlignment="1">
      <alignment horizontal="center"/>
    </xf>
    <xf numFmtId="0" fontId="2" fillId="0" borderId="0" xfId="0" applyFont="1" applyBorder="1" applyAlignment="1">
      <alignment horizontal="center"/>
    </xf>
    <xf numFmtId="165" fontId="2" fillId="4" borderId="0" xfId="0" applyNumberFormat="1" applyFont="1" applyFill="1" applyBorder="1" applyAlignment="1"/>
    <xf numFmtId="3" fontId="3" fillId="4"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3" fontId="13" fillId="3" borderId="0" xfId="0" applyNumberFormat="1" applyFont="1" applyFill="1" applyAlignment="1">
      <alignment horizontal="center" vertical="center" wrapText="1"/>
    </xf>
    <xf numFmtId="3" fontId="13" fillId="4"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Fill="1" applyBorder="1" applyAlignment="1">
      <alignment wrapText="1"/>
    </xf>
    <xf numFmtId="0" fontId="5" fillId="3" borderId="0" xfId="0" applyFont="1" applyFill="1" applyBorder="1" applyAlignment="1">
      <alignment vertical="top"/>
    </xf>
    <xf numFmtId="3" fontId="2" fillId="0"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3" fontId="28" fillId="3" borderId="0" xfId="0" applyNumberFormat="1" applyFont="1" applyFill="1" applyAlignment="1">
      <alignment horizontal="center" vertical="center" wrapText="1"/>
    </xf>
    <xf numFmtId="3" fontId="2" fillId="4" borderId="0" xfId="0" applyNumberFormat="1" applyFont="1" applyFill="1" applyAlignment="1">
      <alignment horizontal="center" vertical="center" wrapText="1"/>
    </xf>
    <xf numFmtId="3" fontId="28" fillId="4" borderId="0" xfId="0" applyNumberFormat="1" applyFont="1" applyFill="1" applyAlignment="1">
      <alignment horizontal="center" vertical="center" wrapText="1"/>
    </xf>
    <xf numFmtId="49" fontId="3" fillId="0" borderId="1" xfId="0" quotePrefix="1" applyNumberFormat="1" applyFont="1" applyFill="1" applyBorder="1" applyAlignment="1">
      <alignment horizontal="center"/>
    </xf>
    <xf numFmtId="0" fontId="3" fillId="0" borderId="0" xfId="0" applyFont="1" applyBorder="1" applyAlignment="1">
      <alignment horizontal="center"/>
    </xf>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wrapText="1"/>
    </xf>
    <xf numFmtId="0" fontId="2" fillId="0" borderId="0" xfId="0" applyFont="1" applyAlignment="1">
      <alignment wrapText="1"/>
    </xf>
    <xf numFmtId="0" fontId="17" fillId="4" borderId="0" xfId="0" applyFont="1" applyFill="1"/>
    <xf numFmtId="0" fontId="3" fillId="4" borderId="0" xfId="0" applyFont="1" applyFill="1" applyAlignment="1">
      <alignment horizontal="center"/>
    </xf>
    <xf numFmtId="0" fontId="3" fillId="0" borderId="0" xfId="0" applyFont="1" applyFill="1" applyBorder="1" applyAlignment="1" applyProtection="1">
      <alignment horizontal="left"/>
      <protection hidden="1"/>
    </xf>
    <xf numFmtId="0" fontId="13" fillId="0" borderId="0" xfId="0" applyFont="1" applyFill="1" applyAlignment="1">
      <alignment horizontal="left" vertical="top"/>
    </xf>
    <xf numFmtId="0" fontId="3" fillId="0" borderId="0" xfId="0" applyFont="1" applyFill="1" applyAlignment="1">
      <alignment horizontal="left"/>
    </xf>
    <xf numFmtId="0" fontId="3" fillId="0" borderId="1"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3" fontId="7" fillId="0" borderId="1" xfId="0" applyNumberFormat="1" applyFont="1" applyFill="1" applyBorder="1"/>
    <xf numFmtId="0" fontId="2" fillId="10" borderId="0" xfId="0" applyFont="1" applyFill="1" applyProtection="1">
      <protection locked="0"/>
    </xf>
    <xf numFmtId="1" fontId="7" fillId="0" borderId="0" xfId="0" applyNumberFormat="1" applyFont="1" applyBorder="1"/>
    <xf numFmtId="0" fontId="2" fillId="0" borderId="13" xfId="0" applyFont="1" applyBorder="1" applyAlignment="1">
      <alignment horizontal="center"/>
    </xf>
    <xf numFmtId="3"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wrapText="1"/>
    </xf>
    <xf numFmtId="0" fontId="3" fillId="10" borderId="0" xfId="0" applyFont="1" applyFill="1" applyAlignment="1" applyProtection="1">
      <protection locked="0"/>
    </xf>
    <xf numFmtId="0" fontId="3" fillId="10" borderId="0" xfId="0" applyFont="1" applyFill="1" applyBorder="1" applyAlignment="1" applyProtection="1">
      <protection locked="0"/>
    </xf>
    <xf numFmtId="0" fontId="0" fillId="11" borderId="2" xfId="0" applyFill="1" applyBorder="1" applyAlignment="1" applyProtection="1">
      <alignment horizontal="center"/>
      <protection locked="0"/>
    </xf>
    <xf numFmtId="0" fontId="0" fillId="11" borderId="15" xfId="0" applyFill="1" applyBorder="1" applyAlignment="1" applyProtection="1">
      <alignment horizontal="center"/>
      <protection locked="0"/>
    </xf>
    <xf numFmtId="0" fontId="0" fillId="11" borderId="0" xfId="0" applyFill="1" applyBorder="1" applyAlignment="1" applyProtection="1">
      <alignment horizontal="center"/>
      <protection locked="0"/>
    </xf>
    <xf numFmtId="0" fontId="0" fillId="11" borderId="8" xfId="0" applyFill="1" applyBorder="1" applyAlignment="1" applyProtection="1">
      <alignment horizontal="center"/>
      <protection locked="0"/>
    </xf>
    <xf numFmtId="3" fontId="0" fillId="0" borderId="0" xfId="0" applyNumberFormat="1" applyBorder="1" applyAlignment="1" applyProtection="1">
      <alignment horizontal="center"/>
      <protection hidden="1"/>
    </xf>
    <xf numFmtId="3" fontId="0" fillId="3" borderId="0" xfId="0" applyNumberFormat="1" applyFill="1" applyBorder="1" applyAlignment="1" applyProtection="1">
      <alignment horizontal="right"/>
      <protection hidden="1"/>
    </xf>
    <xf numFmtId="3" fontId="0" fillId="3" borderId="0" xfId="0" applyNumberFormat="1" applyFill="1" applyBorder="1" applyAlignment="1" applyProtection="1">
      <alignment horizontal="left"/>
      <protection hidden="1"/>
    </xf>
    <xf numFmtId="3" fontId="0" fillId="3" borderId="0" xfId="0" applyNumberFormat="1" applyFill="1" applyBorder="1" applyAlignment="1" applyProtection="1">
      <alignment horizontal="center"/>
      <protection hidden="1"/>
    </xf>
    <xf numFmtId="3" fontId="7" fillId="0" borderId="0" xfId="0" applyNumberFormat="1" applyFont="1" applyAlignment="1">
      <alignment horizontal="right"/>
    </xf>
    <xf numFmtId="3" fontId="7" fillId="0" borderId="0" xfId="0" applyNumberFormat="1" applyFont="1" applyFill="1"/>
    <xf numFmtId="3" fontId="9" fillId="0" borderId="0" xfId="0" applyNumberFormat="1" applyFont="1" applyFill="1" applyBorder="1"/>
    <xf numFmtId="3" fontId="7" fillId="0" borderId="0" xfId="0" applyNumberFormat="1" applyFont="1" applyFill="1" applyBorder="1"/>
    <xf numFmtId="3" fontId="2" fillId="0" borderId="0" xfId="0" applyNumberFormat="1" applyFont="1" applyFill="1"/>
    <xf numFmtId="3" fontId="3" fillId="7" borderId="0" xfId="0" applyNumberFormat="1" applyFont="1" applyFill="1"/>
    <xf numFmtId="3" fontId="3" fillId="7" borderId="0" xfId="0" applyNumberFormat="1" applyFont="1" applyFill="1" applyAlignment="1">
      <alignment horizontal="left"/>
    </xf>
    <xf numFmtId="3" fontId="5" fillId="12" borderId="14" xfId="0" applyNumberFormat="1" applyFont="1" applyFill="1" applyBorder="1" applyProtection="1">
      <protection hidden="1"/>
    </xf>
    <xf numFmtId="3" fontId="5" fillId="12" borderId="13" xfId="0" applyNumberFormat="1" applyFont="1" applyFill="1" applyBorder="1" applyProtection="1">
      <protection hidden="1"/>
    </xf>
    <xf numFmtId="3" fontId="2" fillId="0" borderId="0" xfId="0" applyNumberFormat="1" applyFont="1" applyFill="1" applyBorder="1" applyProtection="1">
      <protection hidden="1"/>
    </xf>
    <xf numFmtId="3" fontId="5" fillId="0" borderId="0" xfId="0" applyNumberFormat="1" applyFont="1" applyFill="1" applyAlignment="1">
      <alignment vertical="top"/>
    </xf>
    <xf numFmtId="3" fontId="5" fillId="0" borderId="0" xfId="0" applyNumberFormat="1" applyFont="1" applyFill="1" applyBorder="1"/>
    <xf numFmtId="3" fontId="2" fillId="0" borderId="0" xfId="0" applyNumberFormat="1" applyFont="1" applyFill="1" applyBorder="1"/>
    <xf numFmtId="3" fontId="2" fillId="0" borderId="0" xfId="0" applyNumberFormat="1" applyFont="1"/>
    <xf numFmtId="3" fontId="3" fillId="0" borderId="0" xfId="0" applyNumberFormat="1" applyFont="1" applyBorder="1" applyProtection="1">
      <protection hidden="1"/>
    </xf>
    <xf numFmtId="3" fontId="3" fillId="0" borderId="0" xfId="0" applyNumberFormat="1" applyFont="1"/>
    <xf numFmtId="169" fontId="17" fillId="0" borderId="0" xfId="0" applyNumberFormat="1" applyFont="1" applyFill="1" applyProtection="1">
      <protection hidden="1"/>
    </xf>
    <xf numFmtId="169" fontId="17" fillId="0" borderId="1" xfId="0" applyNumberFormat="1" applyFont="1" applyFill="1" applyBorder="1"/>
    <xf numFmtId="169" fontId="17" fillId="0" borderId="6" xfId="0" applyNumberFormat="1" applyFont="1" applyFill="1" applyBorder="1"/>
    <xf numFmtId="169" fontId="17" fillId="0" borderId="0" xfId="0" applyNumberFormat="1" applyFont="1"/>
    <xf numFmtId="169" fontId="31" fillId="0" borderId="0" xfId="0" applyNumberFormat="1" applyFont="1"/>
    <xf numFmtId="49" fontId="5" fillId="12" borderId="14" xfId="0" applyNumberFormat="1" applyFont="1" applyFill="1" applyBorder="1" applyAlignment="1" applyProtection="1">
      <alignment horizontal="center"/>
      <protection hidden="1"/>
    </xf>
    <xf numFmtId="3" fontId="3" fillId="0" borderId="0" xfId="0" applyNumberFormat="1" applyFont="1" applyFill="1" applyBorder="1" applyProtection="1">
      <protection hidden="1"/>
    </xf>
    <xf numFmtId="3" fontId="3" fillId="0" borderId="0" xfId="0" applyNumberFormat="1" applyFont="1" applyFill="1" applyBorder="1"/>
    <xf numFmtId="3" fontId="3" fillId="0" borderId="0" xfId="0" applyNumberFormat="1" applyFont="1" applyFill="1"/>
    <xf numFmtId="3" fontId="7" fillId="0" borderId="0" xfId="0" applyNumberFormat="1" applyFont="1" applyBorder="1" applyProtection="1">
      <protection hidden="1"/>
    </xf>
    <xf numFmtId="3" fontId="0" fillId="0" borderId="0" xfId="0" applyNumberFormat="1" applyBorder="1"/>
    <xf numFmtId="3" fontId="3" fillId="0" borderId="0" xfId="0" applyNumberFormat="1" applyFont="1" applyAlignment="1">
      <alignment horizontal="center"/>
    </xf>
    <xf numFmtId="3" fontId="0" fillId="3" borderId="0" xfId="0" applyNumberFormat="1" applyFill="1"/>
    <xf numFmtId="3" fontId="3" fillId="0" borderId="0" xfId="0" applyNumberFormat="1" applyFont="1" applyFill="1" applyBorder="1" applyAlignment="1">
      <alignment horizontal="center"/>
    </xf>
    <xf numFmtId="3" fontId="3" fillId="3" borderId="0" xfId="0" applyNumberFormat="1" applyFont="1" applyFill="1" applyAlignment="1">
      <alignment horizontal="center"/>
    </xf>
    <xf numFmtId="3" fontId="2" fillId="4" borderId="0" xfId="0" applyNumberFormat="1" applyFont="1" applyFill="1" applyBorder="1" applyAlignment="1">
      <alignment wrapText="1"/>
    </xf>
    <xf numFmtId="3" fontId="2" fillId="3" borderId="0" xfId="0" applyNumberFormat="1" applyFont="1" applyFill="1"/>
    <xf numFmtId="3" fontId="2" fillId="4" borderId="0" xfId="0" applyNumberFormat="1" applyFont="1" applyFill="1" applyAlignment="1">
      <alignment wrapText="1"/>
    </xf>
    <xf numFmtId="3" fontId="2" fillId="4" borderId="0" xfId="0" applyNumberFormat="1" applyFont="1" applyFill="1" applyBorder="1" applyProtection="1"/>
    <xf numFmtId="3" fontId="3" fillId="4" borderId="0" xfId="0" applyNumberFormat="1" applyFont="1" applyFill="1" applyBorder="1" applyAlignment="1" applyProtection="1">
      <alignment horizontal="center"/>
    </xf>
    <xf numFmtId="3" fontId="2" fillId="4" borderId="0" xfId="0" applyNumberFormat="1" applyFont="1" applyFill="1" applyBorder="1" applyAlignment="1" applyProtection="1">
      <alignment wrapText="1"/>
    </xf>
    <xf numFmtId="1" fontId="3" fillId="0" borderId="1" xfId="0" applyNumberFormat="1" applyFont="1" applyBorder="1" applyAlignment="1">
      <alignment horizontal="center"/>
    </xf>
    <xf numFmtId="1" fontId="3" fillId="0" borderId="6" xfId="0" applyNumberFormat="1" applyFont="1" applyBorder="1" applyAlignment="1">
      <alignment horizontal="center"/>
    </xf>
    <xf numFmtId="0" fontId="3" fillId="0" borderId="0" xfId="0" applyFont="1" applyAlignment="1">
      <alignment horizontal="left" vertical="center"/>
    </xf>
    <xf numFmtId="0" fontId="5" fillId="0" borderId="0" xfId="0" applyFont="1" applyAlignment="1">
      <alignment horizontal="left" vertical="center"/>
    </xf>
    <xf numFmtId="0" fontId="13" fillId="3" borderId="0" xfId="0" applyFont="1" applyFill="1" applyAlignment="1">
      <alignment horizontal="left" vertical="top"/>
    </xf>
    <xf numFmtId="49" fontId="5" fillId="12" borderId="14" xfId="0" applyNumberFormat="1" applyFont="1" applyFill="1" applyBorder="1" applyAlignment="1" applyProtection="1">
      <alignment horizontal="center"/>
      <protection hidden="1"/>
    </xf>
    <xf numFmtId="0" fontId="5" fillId="4" borderId="0" xfId="0" applyFont="1" applyFill="1" applyAlignment="1">
      <alignment horizontal="left"/>
    </xf>
    <xf numFmtId="0" fontId="3" fillId="0" borderId="0" xfId="0" applyFont="1" applyAlignment="1">
      <alignment horizontal="left" vertical="center" wrapText="1" indent="1"/>
    </xf>
    <xf numFmtId="0" fontId="1" fillId="0" borderId="0" xfId="0" applyFont="1" applyBorder="1" applyAlignment="1">
      <alignment horizontal="left" vertical="center" wrapText="1"/>
    </xf>
    <xf numFmtId="0" fontId="2" fillId="0" borderId="0" xfId="0" applyFont="1" applyBorder="1" applyAlignment="1" applyProtection="1">
      <protection hidden="1"/>
    </xf>
    <xf numFmtId="0" fontId="9"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2" xfId="0" quotePrefix="1" applyFont="1" applyBorder="1" applyAlignment="1">
      <alignment horizontal="center"/>
    </xf>
    <xf numFmtId="0" fontId="7" fillId="0" borderId="1" xfId="0" quotePrefix="1" applyFont="1" applyBorder="1" applyAlignment="1">
      <alignment horizontal="center"/>
    </xf>
    <xf numFmtId="0" fontId="7" fillId="0" borderId="6" xfId="0" quotePrefix="1" applyFont="1" applyBorder="1" applyAlignment="1">
      <alignment horizontal="center"/>
    </xf>
    <xf numFmtId="0" fontId="7" fillId="0" borderId="0" xfId="0" applyFont="1" applyAlignment="1">
      <alignment wrapText="1"/>
    </xf>
    <xf numFmtId="0" fontId="0" fillId="0" borderId="9" xfId="0"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left" wrapText="1"/>
    </xf>
    <xf numFmtId="0" fontId="1" fillId="0" borderId="1" xfId="0" applyFont="1" applyBorder="1" applyAlignment="1">
      <alignment horizontal="left" vertical="center" wrapText="1"/>
    </xf>
    <xf numFmtId="0" fontId="1" fillId="0" borderId="1" xfId="0" applyFont="1" applyBorder="1" applyAlignment="1">
      <alignment horizontal="left"/>
    </xf>
    <xf numFmtId="0" fontId="24" fillId="0" borderId="0" xfId="0" applyFont="1"/>
    <xf numFmtId="3" fontId="5" fillId="12" borderId="14" xfId="0" applyNumberFormat="1" applyFont="1" applyFill="1" applyBorder="1" applyAlignment="1" applyProtection="1">
      <alignment horizontal="center"/>
      <protection hidden="1"/>
    </xf>
    <xf numFmtId="0" fontId="1" fillId="0" borderId="0" xfId="0" applyFont="1" applyBorder="1" applyAlignment="1">
      <alignment vertical="center" wrapText="1"/>
    </xf>
    <xf numFmtId="0" fontId="5" fillId="4" borderId="0" xfId="0" applyFont="1" applyFill="1"/>
    <xf numFmtId="0" fontId="1" fillId="0" borderId="13" xfId="0" applyFont="1" applyBorder="1" applyAlignment="1">
      <alignment horizontal="center" wrapText="1"/>
    </xf>
    <xf numFmtId="0" fontId="7" fillId="0" borderId="12" xfId="0" applyFont="1" applyBorder="1" applyAlignment="1" applyProtection="1">
      <alignment horizontal="left" indent="2"/>
      <protection hidden="1"/>
    </xf>
    <xf numFmtId="0" fontId="7" fillId="0" borderId="2" xfId="0" applyFont="1" applyBorder="1" applyProtection="1">
      <protection locked="0"/>
    </xf>
    <xf numFmtId="0" fontId="7" fillId="0" borderId="0" xfId="0" applyFont="1" applyBorder="1" applyProtection="1">
      <protection locked="0"/>
    </xf>
    <xf numFmtId="0" fontId="2" fillId="0" borderId="15" xfId="0" applyFont="1" applyBorder="1"/>
    <xf numFmtId="0" fontId="2" fillId="0" borderId="4" xfId="0" applyFont="1" applyBorder="1"/>
    <xf numFmtId="0" fontId="2" fillId="0" borderId="11" xfId="0" applyFont="1" applyBorder="1"/>
    <xf numFmtId="0" fontId="2" fillId="0" borderId="16" xfId="0" applyFont="1" applyBorder="1"/>
    <xf numFmtId="0" fontId="3" fillId="10" borderId="0" xfId="0" applyFont="1" applyFill="1" applyBorder="1" applyAlignment="1">
      <alignment vertical="top"/>
    </xf>
    <xf numFmtId="0" fontId="7" fillId="10" borderId="0" xfId="0" applyFont="1" applyFill="1" applyAlignment="1" applyProtection="1">
      <alignment horizontal="left"/>
      <protection hidden="1"/>
    </xf>
    <xf numFmtId="0" fontId="7" fillId="10" borderId="8" xfId="0" applyFont="1" applyFill="1" applyBorder="1" applyAlignment="1" applyProtection="1">
      <alignment horizontal="left"/>
      <protection hidden="1"/>
    </xf>
    <xf numFmtId="0" fontId="13" fillId="3" borderId="0" xfId="0" applyFont="1" applyFill="1" applyAlignment="1">
      <alignment horizontal="center" vertical="top"/>
    </xf>
    <xf numFmtId="0" fontId="1" fillId="0" borderId="6" xfId="0" applyFont="1" applyBorder="1" applyAlignment="1">
      <alignment horizontal="left" vertical="center" wrapText="1"/>
    </xf>
    <xf numFmtId="0" fontId="5" fillId="4" borderId="0" xfId="0" applyFont="1" applyFill="1" applyBorder="1" applyAlignment="1">
      <alignment horizontal="left" wrapText="1"/>
    </xf>
    <xf numFmtId="0" fontId="5" fillId="10" borderId="1" xfId="0" applyFont="1" applyFill="1" applyBorder="1"/>
    <xf numFmtId="0" fontId="13" fillId="10" borderId="1" xfId="0" applyFont="1" applyFill="1" applyBorder="1"/>
    <xf numFmtId="0" fontId="13" fillId="10" borderId="1" xfId="0" applyFont="1" applyFill="1" applyBorder="1" applyAlignment="1">
      <alignment wrapText="1"/>
    </xf>
    <xf numFmtId="0" fontId="0" fillId="0" borderId="9" xfId="0" applyBorder="1"/>
    <xf numFmtId="0" fontId="13" fillId="10" borderId="0" xfId="0" applyFont="1" applyFill="1" applyBorder="1" applyAlignment="1">
      <alignment vertical="top" wrapText="1"/>
    </xf>
    <xf numFmtId="0" fontId="13" fillId="0" borderId="0" xfId="0" applyFont="1" applyFill="1" applyBorder="1" applyAlignment="1">
      <alignment vertical="top" wrapText="1"/>
    </xf>
    <xf numFmtId="3" fontId="2" fillId="7" borderId="12" xfId="0" applyNumberFormat="1" applyFont="1" applyFill="1" applyBorder="1" applyAlignment="1">
      <alignment horizontal="center" vertical="center"/>
    </xf>
    <xf numFmtId="3" fontId="5" fillId="0" borderId="9" xfId="0" applyNumberFormat="1" applyFont="1" applyBorder="1"/>
    <xf numFmtId="3" fontId="5" fillId="0" borderId="6" xfId="0" applyNumberFormat="1" applyFont="1" applyBorder="1"/>
    <xf numFmtId="3" fontId="2" fillId="7" borderId="13" xfId="0" applyNumberFormat="1" applyFont="1" applyFill="1" applyBorder="1" applyAlignment="1">
      <alignment horizontal="center" vertical="center"/>
    </xf>
    <xf numFmtId="3" fontId="5" fillId="0" borderId="0" xfId="0" applyNumberFormat="1" applyFont="1" applyBorder="1"/>
    <xf numFmtId="0" fontId="0" fillId="0" borderId="15" xfId="0" applyBorder="1"/>
    <xf numFmtId="0" fontId="0" fillId="11" borderId="0" xfId="0" applyFill="1"/>
    <xf numFmtId="0" fontId="0" fillId="10" borderId="0" xfId="0" applyFill="1"/>
    <xf numFmtId="0" fontId="3" fillId="10" borderId="0" xfId="0" applyFont="1" applyFill="1" applyAlignment="1">
      <alignment wrapText="1"/>
    </xf>
    <xf numFmtId="0" fontId="3" fillId="0" borderId="9" xfId="0" applyFont="1" applyBorder="1" applyAlignment="1">
      <alignment horizont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3" fillId="0" borderId="2" xfId="0" applyFont="1" applyBorder="1" applyAlignment="1">
      <alignment vertical="center" wrapText="1"/>
    </xf>
    <xf numFmtId="0" fontId="1" fillId="0" borderId="1" xfId="0" applyFont="1" applyBorder="1" applyAlignment="1">
      <alignment vertical="center" wrapText="1"/>
    </xf>
    <xf numFmtId="0" fontId="3" fillId="0" borderId="4" xfId="0" applyFont="1" applyBorder="1" applyAlignment="1">
      <alignment vertical="center" wrapText="1"/>
    </xf>
    <xf numFmtId="0" fontId="0" fillId="0" borderId="16" xfId="0" applyBorder="1"/>
    <xf numFmtId="0" fontId="24" fillId="0" borderId="21" xfId="0" applyFont="1" applyBorder="1" applyAlignment="1">
      <alignment horizontal="center" vertical="center" wrapText="1"/>
    </xf>
    <xf numFmtId="0" fontId="0" fillId="10" borderId="22" xfId="0" applyFill="1" applyBorder="1"/>
    <xf numFmtId="0" fontId="0" fillId="10" borderId="23" xfId="0" applyFill="1" applyBorder="1"/>
    <xf numFmtId="0" fontId="0" fillId="10" borderId="21" xfId="0" applyFill="1" applyBorder="1"/>
    <xf numFmtId="0" fontId="0" fillId="10" borderId="24" xfId="0" applyFill="1" applyBorder="1"/>
    <xf numFmtId="0" fontId="13" fillId="4" borderId="0" xfId="0" applyFont="1" applyFill="1" applyBorder="1" applyAlignment="1">
      <alignment vertical="top"/>
    </xf>
    <xf numFmtId="0" fontId="0" fillId="10" borderId="8" xfId="0" applyFill="1" applyBorder="1"/>
    <xf numFmtId="0" fontId="0" fillId="10" borderId="25" xfId="0" applyFill="1" applyBorder="1"/>
    <xf numFmtId="0" fontId="0" fillId="10" borderId="18" xfId="0" applyFill="1" applyBorder="1"/>
    <xf numFmtId="0" fontId="0" fillId="10" borderId="19" xfId="0" applyFill="1" applyBorder="1"/>
    <xf numFmtId="3" fontId="5" fillId="4" borderId="0" xfId="0" applyNumberFormat="1" applyFont="1" applyFill="1"/>
    <xf numFmtId="3" fontId="5" fillId="4" borderId="0" xfId="0" applyNumberFormat="1" applyFont="1" applyFill="1" applyAlignment="1">
      <alignment horizontal="right"/>
    </xf>
    <xf numFmtId="3" fontId="39" fillId="4" borderId="0" xfId="0" applyNumberFormat="1" applyFont="1" applyFill="1" applyAlignment="1">
      <alignment horizontal="right"/>
    </xf>
    <xf numFmtId="0" fontId="5" fillId="11" borderId="0" xfId="0" applyFont="1" applyFill="1"/>
    <xf numFmtId="0" fontId="2" fillId="10" borderId="13" xfId="0" applyFont="1" applyFill="1" applyBorder="1"/>
    <xf numFmtId="3" fontId="39" fillId="0" borderId="0" xfId="0" applyNumberFormat="1" applyFont="1"/>
    <xf numFmtId="3" fontId="39" fillId="4" borderId="0" xfId="0" applyNumberFormat="1" applyFont="1" applyFill="1"/>
    <xf numFmtId="0" fontId="5" fillId="4" borderId="0" xfId="0" applyFont="1" applyFill="1" applyAlignment="1">
      <alignment horizontal="center"/>
    </xf>
    <xf numFmtId="0" fontId="5" fillId="3" borderId="0" xfId="0" applyFont="1" applyFill="1"/>
    <xf numFmtId="0" fontId="13" fillId="10" borderId="0" xfId="0" applyFont="1" applyFill="1" applyBorder="1" applyAlignment="1">
      <alignment vertical="top"/>
    </xf>
    <xf numFmtId="0" fontId="3" fillId="0" borderId="0" xfId="0" applyFont="1" applyFill="1" applyAlignment="1"/>
    <xf numFmtId="0" fontId="13" fillId="0" borderId="0" xfId="0" applyFont="1" applyFill="1" applyAlignment="1"/>
    <xf numFmtId="0" fontId="0" fillId="0" borderId="0" xfId="0" applyFill="1" applyAlignment="1" applyProtection="1">
      <alignment horizontal="left"/>
      <protection hidden="1"/>
    </xf>
    <xf numFmtId="0" fontId="0" fillId="0" borderId="0" xfId="0" applyFill="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Fill="1" applyAlignment="1" applyProtection="1">
      <protection hidden="1"/>
    </xf>
    <xf numFmtId="0" fontId="15" fillId="0" borderId="0" xfId="0" applyFont="1" applyBorder="1" applyAlignment="1" applyProtection="1">
      <alignment horizontal="left" wrapText="1"/>
      <protection locked="0"/>
    </xf>
    <xf numFmtId="0" fontId="15" fillId="0" borderId="15" xfId="0" applyFont="1" applyBorder="1" applyAlignment="1" applyProtection="1">
      <alignment horizontal="left" wrapText="1"/>
      <protection locked="0"/>
    </xf>
    <xf numFmtId="3" fontId="2" fillId="7" borderId="18" xfId="0" applyNumberFormat="1" applyFont="1" applyFill="1" applyBorder="1" applyAlignment="1">
      <alignment horizontal="center"/>
    </xf>
    <xf numFmtId="0" fontId="7" fillId="0" borderId="5"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0" fillId="0" borderId="0" xfId="0" applyFill="1" applyAlignment="1" applyProtection="1">
      <protection hidden="1"/>
    </xf>
    <xf numFmtId="0" fontId="2" fillId="0" borderId="0" xfId="0" applyFont="1" applyFill="1" applyAlignment="1" applyProtection="1">
      <protection hidden="1"/>
    </xf>
    <xf numFmtId="0" fontId="0" fillId="0" borderId="26" xfId="0" applyFill="1" applyBorder="1" applyAlignment="1" applyProtection="1">
      <alignment horizontal="left"/>
      <protection locked="0"/>
    </xf>
    <xf numFmtId="0" fontId="0" fillId="0" borderId="11" xfId="0" applyFill="1" applyBorder="1" applyAlignment="1" applyProtection="1">
      <alignment horizontal="center"/>
      <protection hidden="1"/>
    </xf>
    <xf numFmtId="0" fontId="13" fillId="0" borderId="0" xfId="0" applyFont="1" applyFill="1" applyBorder="1" applyAlignment="1" applyProtection="1">
      <alignment horizontal="center"/>
      <protection locked="0"/>
    </xf>
    <xf numFmtId="0" fontId="13" fillId="0" borderId="0" xfId="0" quotePrefix="1" applyFont="1" applyFill="1" applyBorder="1" applyAlignment="1" applyProtection="1">
      <protection hidden="1"/>
    </xf>
    <xf numFmtId="0" fontId="0" fillId="0" borderId="0" xfId="0" applyFill="1" applyBorder="1" applyAlignment="1" applyProtection="1">
      <alignment horizontal="left"/>
      <protection locked="0"/>
    </xf>
    <xf numFmtId="169" fontId="17" fillId="0" borderId="0" xfId="0" applyNumberFormat="1" applyFont="1" applyFill="1" applyBorder="1"/>
    <xf numFmtId="0" fontId="9" fillId="0" borderId="0" xfId="0" applyFont="1" applyFill="1" applyAlignment="1">
      <alignment horizontal="center"/>
    </xf>
    <xf numFmtId="0" fontId="9" fillId="0" borderId="0" xfId="0" applyFont="1" applyFill="1" applyAlignment="1">
      <alignment horizontal="left"/>
    </xf>
    <xf numFmtId="0" fontId="7" fillId="0" borderId="0" xfId="0" applyFont="1" applyFill="1"/>
    <xf numFmtId="165" fontId="7" fillId="0" borderId="0" xfId="0" applyNumberFormat="1" applyFont="1" applyFill="1" applyAlignment="1">
      <alignment horizontal="left"/>
    </xf>
    <xf numFmtId="169" fontId="17" fillId="0" borderId="6" xfId="0" applyNumberFormat="1" applyFont="1" applyBorder="1"/>
    <xf numFmtId="169" fontId="0" fillId="0" borderId="1" xfId="0" applyNumberFormat="1" applyFill="1" applyBorder="1"/>
    <xf numFmtId="169" fontId="0" fillId="0" borderId="9" xfId="0" applyNumberFormat="1" applyFill="1" applyBorder="1"/>
    <xf numFmtId="169" fontId="17" fillId="0" borderId="1" xfId="0" applyNumberFormat="1" applyFont="1" applyBorder="1"/>
    <xf numFmtId="49" fontId="5" fillId="0" borderId="0" xfId="0" applyNumberFormat="1" applyFont="1" applyFill="1" applyBorder="1" applyProtection="1">
      <protection hidden="1"/>
    </xf>
    <xf numFmtId="49" fontId="5" fillId="0" borderId="0" xfId="0" quotePrefix="1" applyNumberFormat="1" applyFont="1" applyFill="1" applyBorder="1" applyAlignment="1" applyProtection="1">
      <alignment horizontal="center"/>
      <protection hidden="1"/>
    </xf>
    <xf numFmtId="49" fontId="5" fillId="0" borderId="0" xfId="0" applyNumberFormat="1" applyFont="1" applyFill="1" applyBorder="1" applyAlignment="1" applyProtection="1">
      <alignment horizontal="center"/>
      <protection hidden="1"/>
    </xf>
    <xf numFmtId="169" fontId="0" fillId="0" borderId="1" xfId="0" applyNumberFormat="1" applyBorder="1"/>
    <xf numFmtId="168" fontId="18" fillId="0" borderId="9" xfId="0" applyNumberFormat="1" applyFont="1" applyBorder="1"/>
    <xf numFmtId="168" fontId="18" fillId="0" borderId="6" xfId="0" applyNumberFormat="1" applyFont="1" applyBorder="1"/>
    <xf numFmtId="169" fontId="0" fillId="0" borderId="6" xfId="0" applyNumberFormat="1" applyBorder="1"/>
    <xf numFmtId="169" fontId="0" fillId="0" borderId="9" xfId="0" applyNumberFormat="1" applyBorder="1"/>
    <xf numFmtId="169" fontId="3" fillId="0" borderId="1" xfId="0" applyNumberFormat="1" applyFont="1" applyBorder="1" applyAlignment="1">
      <alignment horizontal="center"/>
    </xf>
    <xf numFmtId="169" fontId="3" fillId="0" borderId="1" xfId="0" applyNumberFormat="1" applyFont="1" applyBorder="1" applyAlignment="1">
      <alignment horizontal="right"/>
    </xf>
    <xf numFmtId="169" fontId="3" fillId="0" borderId="6" xfId="0" applyNumberFormat="1" applyFont="1" applyBorder="1" applyAlignment="1">
      <alignment horizontal="right"/>
    </xf>
    <xf numFmtId="169" fontId="3" fillId="0" borderId="6" xfId="0" applyNumberFormat="1" applyFont="1" applyBorder="1" applyAlignment="1">
      <alignment horizontal="center"/>
    </xf>
    <xf numFmtId="169" fontId="3" fillId="0" borderId="9" xfId="0" applyNumberFormat="1" applyFont="1" applyBorder="1" applyAlignment="1">
      <alignment horizontal="center"/>
    </xf>
    <xf numFmtId="0" fontId="5" fillId="0" borderId="0" xfId="0" applyFont="1" applyFill="1" applyBorder="1" applyAlignment="1" applyProtection="1">
      <alignment vertical="center"/>
      <protection hidden="1"/>
    </xf>
    <xf numFmtId="2" fontId="5" fillId="12" borderId="14" xfId="0" applyNumberFormat="1" applyFont="1" applyFill="1" applyBorder="1" applyProtection="1">
      <protection hidden="1"/>
    </xf>
    <xf numFmtId="2" fontId="5" fillId="12" borderId="13" xfId="0" applyNumberFormat="1" applyFont="1" applyFill="1" applyBorder="1" applyAlignment="1" applyProtection="1">
      <alignment horizontal="center"/>
      <protection hidden="1"/>
    </xf>
    <xf numFmtId="2" fontId="5" fillId="12" borderId="28" xfId="0" applyNumberFormat="1" applyFont="1" applyFill="1" applyBorder="1" applyProtection="1">
      <protection hidden="1"/>
    </xf>
    <xf numFmtId="2" fontId="5" fillId="12" borderId="14" xfId="0" applyNumberFormat="1" applyFont="1" applyFill="1" applyBorder="1" applyAlignment="1" applyProtection="1">
      <alignment horizontal="center"/>
      <protection hidden="1"/>
    </xf>
    <xf numFmtId="2" fontId="5" fillId="12" borderId="14" xfId="0" quotePrefix="1" applyNumberFormat="1" applyFont="1" applyFill="1" applyBorder="1" applyAlignment="1" applyProtection="1">
      <alignment horizontal="center"/>
      <protection hidden="1"/>
    </xf>
    <xf numFmtId="3" fontId="8" fillId="3" borderId="0" xfId="0" applyNumberFormat="1" applyFont="1" applyFill="1" applyAlignment="1">
      <alignment horizontal="left" vertical="top"/>
    </xf>
    <xf numFmtId="3" fontId="8" fillId="3" borderId="11" xfId="0" applyNumberFormat="1" applyFont="1" applyFill="1" applyBorder="1" applyAlignment="1">
      <alignment horizontal="left" vertical="top"/>
    </xf>
    <xf numFmtId="3" fontId="17" fillId="0" borderId="0" xfId="0" applyNumberFormat="1" applyFont="1" applyFill="1" applyBorder="1"/>
    <xf numFmtId="3" fontId="13" fillId="6" borderId="0" xfId="0" applyNumberFormat="1" applyFont="1" applyFill="1"/>
    <xf numFmtId="3" fontId="3" fillId="6" borderId="0" xfId="0" applyNumberFormat="1" applyFont="1" applyFill="1"/>
    <xf numFmtId="3" fontId="3" fillId="0" borderId="0" xfId="0" applyNumberFormat="1" applyFont="1" applyFill="1" applyBorder="1" applyAlignment="1">
      <alignment horizontal="right" vertical="center"/>
    </xf>
    <xf numFmtId="3" fontId="3" fillId="0" borderId="0" xfId="0" applyNumberFormat="1" applyFont="1" applyFill="1" applyBorder="1" applyAlignment="1"/>
    <xf numFmtId="3" fontId="13" fillId="0" borderId="13" xfId="0" applyNumberFormat="1" applyFont="1" applyFill="1" applyBorder="1" applyAlignment="1">
      <alignment horizontal="center" vertical="center" wrapText="1"/>
    </xf>
    <xf numFmtId="3" fontId="3" fillId="0" borderId="0" xfId="3" applyNumberFormat="1" applyFont="1" applyFill="1" applyBorder="1"/>
    <xf numFmtId="3" fontId="13" fillId="0" borderId="0" xfId="0" applyNumberFormat="1" applyFont="1" applyFill="1" applyBorder="1" applyAlignment="1">
      <alignment horizontal="left"/>
    </xf>
    <xf numFmtId="3" fontId="7" fillId="0" borderId="0" xfId="3" applyNumberFormat="1" applyFont="1" applyFill="1" applyBorder="1"/>
    <xf numFmtId="0" fontId="0" fillId="0" borderId="0" xfId="0" applyFill="1" applyBorder="1" applyAlignment="1">
      <alignment vertical="center" wrapText="1"/>
    </xf>
    <xf numFmtId="3" fontId="0" fillId="0" borderId="0" xfId="0" applyNumberFormat="1" applyBorder="1" applyAlignment="1" applyProtection="1">
      <alignment horizontal="left"/>
      <protection hidden="1"/>
    </xf>
    <xf numFmtId="3" fontId="2" fillId="7" borderId="0" xfId="0" applyNumberFormat="1" applyFont="1" applyFill="1" applyBorder="1" applyAlignment="1">
      <alignment horizontal="center"/>
    </xf>
    <xf numFmtId="3" fontId="17" fillId="0" borderId="0" xfId="0" applyNumberFormat="1" applyFont="1" applyAlignment="1">
      <alignment vertical="top"/>
    </xf>
    <xf numFmtId="3" fontId="18" fillId="0" borderId="0" xfId="0" applyNumberFormat="1" applyFont="1" applyFill="1" applyAlignment="1" applyProtection="1">
      <alignment horizontal="right"/>
      <protection locked="0"/>
    </xf>
    <xf numFmtId="3" fontId="18" fillId="0" borderId="0" xfId="0" applyNumberFormat="1" applyFont="1" applyFill="1" applyProtection="1">
      <protection locked="0"/>
    </xf>
    <xf numFmtId="3" fontId="17" fillId="0" borderId="0" xfId="0" applyNumberFormat="1" applyFont="1" applyAlignment="1">
      <alignment horizontal="right"/>
    </xf>
    <xf numFmtId="3" fontId="17" fillId="0" borderId="0" xfId="0" applyNumberFormat="1" applyFont="1"/>
    <xf numFmtId="3" fontId="18" fillId="0" borderId="13" xfId="0" applyNumberFormat="1" applyFont="1" applyBorder="1" applyAlignment="1">
      <alignment horizontal="right"/>
    </xf>
    <xf numFmtId="3" fontId="18" fillId="0" borderId="13" xfId="0" applyNumberFormat="1" applyFont="1" applyBorder="1"/>
    <xf numFmtId="3" fontId="17" fillId="0" borderId="0" xfId="0" applyNumberFormat="1" applyFont="1" applyFill="1" applyAlignment="1">
      <alignment horizontal="right"/>
    </xf>
    <xf numFmtId="3" fontId="17" fillId="0" borderId="0" xfId="0" applyNumberFormat="1" applyFont="1" applyFill="1"/>
    <xf numFmtId="3" fontId="18" fillId="0" borderId="0" xfId="0" applyNumberFormat="1" applyFont="1" applyFill="1" applyAlignment="1">
      <alignment horizontal="right"/>
    </xf>
    <xf numFmtId="3" fontId="18" fillId="0" borderId="0" xfId="0" applyNumberFormat="1" applyFont="1" applyFill="1"/>
    <xf numFmtId="3" fontId="17" fillId="0" borderId="0" xfId="0" applyNumberFormat="1" applyFont="1" applyFill="1" applyProtection="1">
      <protection locked="0"/>
    </xf>
    <xf numFmtId="3" fontId="17" fillId="0" borderId="0" xfId="0" applyNumberFormat="1" applyFont="1" applyFill="1" applyAlignment="1" applyProtection="1">
      <alignment horizontal="right"/>
      <protection locked="0"/>
    </xf>
    <xf numFmtId="3" fontId="18" fillId="0" borderId="13" xfId="0" applyNumberFormat="1" applyFont="1" applyFill="1" applyBorder="1" applyAlignment="1">
      <alignment horizontal="right"/>
    </xf>
    <xf numFmtId="3" fontId="18" fillId="0" borderId="13" xfId="0" applyNumberFormat="1" applyFont="1" applyFill="1" applyBorder="1"/>
    <xf numFmtId="3" fontId="17" fillId="0" borderId="5" xfId="0" applyNumberFormat="1" applyFont="1" applyFill="1" applyBorder="1" applyAlignment="1">
      <alignment horizontal="right"/>
    </xf>
    <xf numFmtId="3" fontId="17" fillId="0" borderId="5" xfId="0" applyNumberFormat="1" applyFont="1" applyFill="1" applyBorder="1"/>
    <xf numFmtId="3" fontId="37" fillId="0" borderId="0" xfId="0" applyNumberFormat="1" applyFont="1" applyFill="1" applyAlignment="1">
      <alignment horizontal="right"/>
    </xf>
    <xf numFmtId="3" fontId="37" fillId="0" borderId="0" xfId="0" applyNumberFormat="1" applyFont="1" applyFill="1"/>
    <xf numFmtId="3" fontId="18" fillId="0" borderId="3" xfId="0" applyNumberFormat="1" applyFont="1" applyFill="1" applyBorder="1" applyAlignment="1">
      <alignment horizontal="right"/>
    </xf>
    <xf numFmtId="3" fontId="7" fillId="0" borderId="5" xfId="0" applyNumberFormat="1" applyFont="1" applyFill="1" applyBorder="1"/>
    <xf numFmtId="3" fontId="10" fillId="0" borderId="0" xfId="0" applyNumberFormat="1" applyFont="1" applyFill="1"/>
    <xf numFmtId="3" fontId="17" fillId="0" borderId="9" xfId="0" applyNumberFormat="1" applyFont="1" applyFill="1" applyBorder="1"/>
    <xf numFmtId="3" fontId="17" fillId="0" borderId="1" xfId="0" applyNumberFormat="1" applyFont="1" applyFill="1" applyBorder="1"/>
    <xf numFmtId="3" fontId="17" fillId="0" borderId="1" xfId="0" applyNumberFormat="1" applyFont="1" applyFill="1" applyBorder="1" applyAlignment="1">
      <alignment horizontal="right"/>
    </xf>
    <xf numFmtId="3" fontId="17" fillId="0" borderId="1" xfId="0" applyNumberFormat="1" applyFont="1" applyFill="1" applyBorder="1" applyProtection="1"/>
    <xf numFmtId="3" fontId="17" fillId="0" borderId="6" xfId="0" applyNumberFormat="1" applyFont="1" applyFill="1" applyBorder="1"/>
    <xf numFmtId="3" fontId="18" fillId="0" borderId="1" xfId="0" applyNumberFormat="1" applyFont="1" applyFill="1" applyBorder="1"/>
    <xf numFmtId="3" fontId="18" fillId="0" borderId="6" xfId="0" applyNumberFormat="1" applyFont="1" applyFill="1" applyBorder="1"/>
    <xf numFmtId="3" fontId="18" fillId="0" borderId="0" xfId="0" applyNumberFormat="1" applyFont="1" applyFill="1" applyBorder="1"/>
    <xf numFmtId="3" fontId="17" fillId="0" borderId="13" xfId="0" applyNumberFormat="1" applyFont="1" applyFill="1" applyBorder="1"/>
    <xf numFmtId="3" fontId="8" fillId="3" borderId="0" xfId="0" applyNumberFormat="1" applyFont="1" applyFill="1"/>
    <xf numFmtId="3" fontId="17" fillId="0" borderId="0" xfId="0" applyNumberFormat="1" applyFont="1" applyFill="1" applyAlignment="1">
      <alignment horizontal="left"/>
    </xf>
    <xf numFmtId="3" fontId="18" fillId="3" borderId="0" xfId="0" applyNumberFormat="1" applyFont="1" applyFill="1"/>
    <xf numFmtId="3" fontId="2" fillId="0" borderId="0" xfId="0" applyNumberFormat="1" applyFont="1" applyFill="1" applyBorder="1" applyAlignment="1" applyProtection="1">
      <protection hidden="1"/>
    </xf>
    <xf numFmtId="3" fontId="9" fillId="0" borderId="9" xfId="0" applyNumberFormat="1" applyFont="1" applyFill="1" applyBorder="1"/>
    <xf numFmtId="3" fontId="17" fillId="0" borderId="15" xfId="0" applyNumberFormat="1" applyFont="1" applyFill="1" applyBorder="1"/>
    <xf numFmtId="3" fontId="31" fillId="0" borderId="1" xfId="0" applyNumberFormat="1" applyFont="1" applyFill="1" applyBorder="1"/>
    <xf numFmtId="3" fontId="31" fillId="0" borderId="6" xfId="0" applyNumberFormat="1" applyFont="1" applyFill="1" applyBorder="1"/>
    <xf numFmtId="3" fontId="5" fillId="12" borderId="13" xfId="0" applyNumberFormat="1" applyFont="1" applyFill="1" applyBorder="1" applyAlignment="1" applyProtection="1">
      <alignment horizontal="center"/>
      <protection hidden="1"/>
    </xf>
    <xf numFmtId="3" fontId="0" fillId="0" borderId="2" xfId="0" applyNumberFormat="1" applyBorder="1" applyAlignment="1" applyProtection="1">
      <protection hidden="1"/>
    </xf>
    <xf numFmtId="3" fontId="0" fillId="0" borderId="27" xfId="0" applyNumberFormat="1" applyBorder="1"/>
    <xf numFmtId="3" fontId="3" fillId="0" borderId="15" xfId="0" applyNumberFormat="1" applyFont="1" applyBorder="1" applyAlignment="1">
      <alignment horizontal="left" vertical="center" wrapText="1" indent="1"/>
    </xf>
    <xf numFmtId="3" fontId="0" fillId="0" borderId="15" xfId="0" applyNumberFormat="1" applyBorder="1"/>
    <xf numFmtId="3" fontId="0" fillId="0" borderId="16" xfId="0" applyNumberFormat="1" applyBorder="1"/>
    <xf numFmtId="3" fontId="2" fillId="0" borderId="0" xfId="0" applyNumberFormat="1" applyFont="1" applyBorder="1" applyAlignment="1" applyProtection="1">
      <alignment horizontal="left"/>
      <protection hidden="1"/>
    </xf>
    <xf numFmtId="3" fontId="5" fillId="13" borderId="13" xfId="0" applyNumberFormat="1" applyFont="1" applyFill="1" applyBorder="1" applyProtection="1">
      <protection hidden="1"/>
    </xf>
    <xf numFmtId="3" fontId="17" fillId="0" borderId="6" xfId="0" applyNumberFormat="1" applyFont="1" applyBorder="1"/>
    <xf numFmtId="3" fontId="31" fillId="0" borderId="6" xfId="0" applyNumberFormat="1" applyFont="1" applyBorder="1"/>
    <xf numFmtId="3" fontId="0" fillId="0" borderId="0" xfId="0" applyNumberFormat="1" applyFill="1" applyBorder="1" applyAlignment="1" applyProtection="1">
      <protection hidden="1"/>
    </xf>
    <xf numFmtId="3" fontId="42" fillId="0" borderId="0" xfId="0" applyNumberFormat="1" applyFont="1" applyFill="1" applyBorder="1"/>
    <xf numFmtId="3" fontId="40" fillId="0" borderId="0" xfId="0" applyNumberFormat="1" applyFont="1" applyFill="1" applyBorder="1"/>
    <xf numFmtId="3" fontId="5" fillId="14" borderId="14" xfId="0" applyNumberFormat="1" applyFont="1" applyFill="1" applyBorder="1" applyAlignment="1" applyProtection="1">
      <protection hidden="1"/>
    </xf>
    <xf numFmtId="3" fontId="2" fillId="0" borderId="0" xfId="0" applyNumberFormat="1" applyFont="1" applyBorder="1" applyProtection="1">
      <protection hidden="1"/>
    </xf>
    <xf numFmtId="3" fontId="31" fillId="0" borderId="0" xfId="0" applyNumberFormat="1" applyFont="1" applyBorder="1" applyAlignment="1" applyProtection="1">
      <alignment horizontal="center"/>
      <protection hidden="1"/>
    </xf>
    <xf numFmtId="3" fontId="5" fillId="3" borderId="0" xfId="0" applyNumberFormat="1" applyFont="1" applyFill="1" applyAlignment="1">
      <alignment vertical="top"/>
    </xf>
    <xf numFmtId="3" fontId="2" fillId="0" borderId="0" xfId="0" applyNumberFormat="1" applyFont="1" applyProtection="1">
      <protection hidden="1"/>
    </xf>
    <xf numFmtId="3" fontId="17" fillId="0" borderId="9" xfId="0" applyNumberFormat="1" applyFont="1" applyFill="1" applyBorder="1" applyAlignment="1" applyProtection="1">
      <alignment horizontal="right" wrapText="1" indent="1"/>
      <protection hidden="1"/>
    </xf>
    <xf numFmtId="3" fontId="17" fillId="0" borderId="1" xfId="0" applyNumberFormat="1" applyFont="1" applyFill="1" applyBorder="1" applyAlignment="1" applyProtection="1">
      <alignment wrapText="1"/>
      <protection hidden="1"/>
    </xf>
    <xf numFmtId="3" fontId="17" fillId="0" borderId="1" xfId="0" applyNumberFormat="1" applyFont="1" applyFill="1" applyBorder="1" applyAlignment="1" applyProtection="1">
      <alignment wrapText="1"/>
      <protection locked="0"/>
    </xf>
    <xf numFmtId="3" fontId="17" fillId="0" borderId="0" xfId="0" applyNumberFormat="1" applyFont="1" applyFill="1" applyBorder="1" applyAlignment="1" applyProtection="1">
      <alignment wrapText="1"/>
      <protection locked="0"/>
    </xf>
    <xf numFmtId="3" fontId="17" fillId="0" borderId="15" xfId="0" applyNumberFormat="1" applyFont="1" applyFill="1" applyBorder="1" applyAlignment="1" applyProtection="1">
      <alignment wrapText="1"/>
      <protection locked="0"/>
    </xf>
    <xf numFmtId="3" fontId="17" fillId="0" borderId="6" xfId="0" applyNumberFormat="1" applyFont="1" applyFill="1" applyBorder="1" applyAlignment="1" applyProtection="1">
      <alignment wrapText="1"/>
      <protection hidden="1"/>
    </xf>
    <xf numFmtId="3" fontId="2" fillId="4" borderId="0" xfId="0" applyNumberFormat="1" applyFont="1" applyFill="1" applyProtection="1">
      <protection hidden="1"/>
    </xf>
    <xf numFmtId="3" fontId="0" fillId="0" borderId="9" xfId="0" applyNumberFormat="1" applyFill="1" applyBorder="1"/>
    <xf numFmtId="3" fontId="17" fillId="0" borderId="0" xfId="0" applyNumberFormat="1" applyFont="1" applyBorder="1" applyProtection="1">
      <protection hidden="1"/>
    </xf>
    <xf numFmtId="3" fontId="17" fillId="0" borderId="0" xfId="0" applyNumberFormat="1" applyFont="1" applyBorder="1" applyAlignment="1" applyProtection="1">
      <alignment horizontal="center"/>
      <protection hidden="1"/>
    </xf>
    <xf numFmtId="3" fontId="9" fillId="3" borderId="0" xfId="0" applyNumberFormat="1" applyFont="1" applyFill="1" applyAlignment="1">
      <alignment vertical="top"/>
    </xf>
    <xf numFmtId="3" fontId="2" fillId="10" borderId="9" xfId="0" applyNumberFormat="1" applyFont="1" applyFill="1" applyBorder="1" applyAlignment="1">
      <alignment horizontal="center" vertical="center"/>
    </xf>
    <xf numFmtId="3" fontId="2" fillId="10" borderId="6" xfId="0" applyNumberFormat="1" applyFont="1" applyFill="1" applyBorder="1" applyAlignment="1">
      <alignment horizontal="center" vertical="center" wrapText="1"/>
    </xf>
    <xf numFmtId="3" fontId="2" fillId="10" borderId="13" xfId="0" applyNumberFormat="1" applyFont="1" applyFill="1" applyBorder="1" applyAlignment="1">
      <alignment textRotation="90"/>
    </xf>
    <xf numFmtId="3" fontId="2" fillId="10" borderId="13" xfId="0" applyNumberFormat="1" applyFont="1" applyFill="1" applyBorder="1" applyAlignment="1">
      <alignment textRotation="90" wrapText="1"/>
    </xf>
    <xf numFmtId="3" fontId="0" fillId="4" borderId="0" xfId="0" applyNumberFormat="1" applyFill="1" applyBorder="1" applyAlignment="1">
      <alignment horizontal="center"/>
    </xf>
    <xf numFmtId="3" fontId="17" fillId="0" borderId="1" xfId="0" applyNumberFormat="1" applyFont="1" applyBorder="1" applyAlignment="1"/>
    <xf numFmtId="3" fontId="17" fillId="0" borderId="1" xfId="0" applyNumberFormat="1" applyFont="1" applyBorder="1" applyAlignment="1" applyProtection="1"/>
    <xf numFmtId="3" fontId="17" fillId="0" borderId="6" xfId="0" applyNumberFormat="1" applyFont="1" applyBorder="1" applyAlignment="1"/>
    <xf numFmtId="0" fontId="26" fillId="0" borderId="0" xfId="0" applyFont="1" applyFill="1" applyBorder="1" applyAlignment="1">
      <alignment horizontal="left" vertical="center"/>
    </xf>
    <xf numFmtId="4" fontId="7" fillId="0" borderId="0" xfId="0" applyNumberFormat="1" applyFont="1" applyFill="1"/>
    <xf numFmtId="17" fontId="26" fillId="0" borderId="0" xfId="0" applyNumberFormat="1" applyFont="1" applyFill="1" applyBorder="1" applyAlignment="1">
      <alignment horizontal="left" vertical="center"/>
    </xf>
    <xf numFmtId="3" fontId="3" fillId="0" borderId="13" xfId="0" applyNumberFormat="1" applyFont="1" applyBorder="1" applyAlignment="1">
      <alignment wrapText="1"/>
    </xf>
    <xf numFmtId="3" fontId="3" fillId="0" borderId="14" xfId="0" applyNumberFormat="1" applyFont="1" applyBorder="1" applyAlignment="1">
      <alignment wrapText="1"/>
    </xf>
    <xf numFmtId="3" fontId="3" fillId="0" borderId="6" xfId="0" applyNumberFormat="1" applyFont="1" applyBorder="1" applyAlignment="1">
      <alignment wrapText="1"/>
    </xf>
    <xf numFmtId="3" fontId="3" fillId="0" borderId="16" xfId="0" applyNumberFormat="1" applyFont="1" applyBorder="1" applyAlignment="1">
      <alignment wrapText="1"/>
    </xf>
    <xf numFmtId="0" fontId="0" fillId="0" borderId="0" xfId="0" applyFill="1" applyBorder="1" applyAlignment="1" applyProtection="1">
      <alignment horizontal="center"/>
      <protection hidden="1"/>
    </xf>
    <xf numFmtId="0" fontId="1" fillId="0" borderId="0" xfId="0" applyFont="1" applyFill="1" applyBorder="1" applyAlignment="1" applyProtection="1">
      <alignment horizontal="left"/>
      <protection hidden="1"/>
    </xf>
    <xf numFmtId="2" fontId="5" fillId="12" borderId="28" xfId="0" applyNumberFormat="1" applyFont="1" applyFill="1" applyBorder="1" applyAlignment="1" applyProtection="1">
      <alignment horizontal="center"/>
      <protection hidden="1"/>
    </xf>
    <xf numFmtId="3" fontId="2" fillId="7" borderId="0" xfId="0" applyNumberFormat="1" applyFont="1" applyFill="1" applyBorder="1" applyAlignment="1">
      <alignment horizontal="center"/>
    </xf>
    <xf numFmtId="0" fontId="3" fillId="0" borderId="0" xfId="0" applyFont="1" applyAlignment="1">
      <alignment horizontal="left" vertical="center" wrapText="1"/>
    </xf>
    <xf numFmtId="0" fontId="1" fillId="0" borderId="13" xfId="0" applyFont="1" applyBorder="1" applyAlignment="1">
      <alignment horizontal="center" vertical="center" wrapText="1"/>
    </xf>
    <xf numFmtId="3" fontId="3" fillId="7" borderId="0" xfId="0" applyNumberFormat="1" applyFont="1" applyFill="1" applyBorder="1" applyAlignment="1">
      <alignment horizontal="center"/>
    </xf>
    <xf numFmtId="3" fontId="7" fillId="0" borderId="0" xfId="0" applyNumberFormat="1" applyFont="1" applyAlignment="1">
      <alignment horizontal="left"/>
    </xf>
    <xf numFmtId="0" fontId="3" fillId="0" borderId="0" xfId="0" applyFont="1" applyFill="1" applyAlignment="1">
      <alignment wrapText="1"/>
    </xf>
    <xf numFmtId="0" fontId="7" fillId="0" borderId="0" xfId="0" quotePrefix="1" applyFont="1" applyAlignment="1">
      <alignment horizontal="left"/>
    </xf>
    <xf numFmtId="0" fontId="7" fillId="0" borderId="0" xfId="0" applyFont="1" applyFill="1" applyAlignment="1">
      <alignment horizontal="left" vertical="center"/>
    </xf>
    <xf numFmtId="3" fontId="18" fillId="0" borderId="0" xfId="0" applyNumberFormat="1" applyFont="1" applyFill="1" applyBorder="1" applyAlignment="1">
      <alignment horizontal="right"/>
    </xf>
    <xf numFmtId="0" fontId="5" fillId="0" borderId="0" xfId="0" applyFont="1" applyFill="1" applyAlignment="1">
      <alignment horizontal="left" wrapText="1"/>
    </xf>
    <xf numFmtId="0" fontId="3" fillId="0" borderId="0" xfId="0" applyFont="1" applyFill="1" applyAlignment="1">
      <alignment vertical="top"/>
    </xf>
    <xf numFmtId="0" fontId="7" fillId="0" borderId="0" xfId="0" applyFont="1" applyFill="1" applyAlignment="1"/>
    <xf numFmtId="3" fontId="17" fillId="0" borderId="0" xfId="0" applyNumberFormat="1" applyFont="1" applyFill="1" applyBorder="1" applyAlignment="1">
      <alignment horizontal="right"/>
    </xf>
    <xf numFmtId="3" fontId="17" fillId="0" borderId="11" xfId="0" applyNumberFormat="1" applyFont="1" applyFill="1" applyBorder="1"/>
    <xf numFmtId="0" fontId="3" fillId="0" borderId="15" xfId="0" applyFont="1" applyFill="1" applyBorder="1" applyAlignment="1">
      <alignment horizontal="left"/>
    </xf>
    <xf numFmtId="3" fontId="18" fillId="0" borderId="9" xfId="0" applyNumberFormat="1" applyFont="1" applyFill="1" applyBorder="1"/>
    <xf numFmtId="0" fontId="3" fillId="0" borderId="20" xfId="0" applyFont="1" applyBorder="1" applyAlignment="1">
      <alignment horizontal="center" vertical="center"/>
    </xf>
    <xf numFmtId="170" fontId="5" fillId="0" borderId="0" xfId="0" applyNumberFormat="1" applyFont="1" applyFill="1" applyAlignment="1">
      <alignment vertical="top"/>
    </xf>
    <xf numFmtId="170" fontId="2" fillId="0" borderId="0" xfId="0" applyNumberFormat="1" applyFont="1" applyFill="1" applyBorder="1" applyProtection="1">
      <protection hidden="1"/>
    </xf>
    <xf numFmtId="170" fontId="2" fillId="0" borderId="0" xfId="0" applyNumberFormat="1" applyFont="1" applyFill="1"/>
    <xf numFmtId="3" fontId="3" fillId="7" borderId="13" xfId="0" applyNumberFormat="1" applyFont="1" applyFill="1" applyBorder="1" applyAlignment="1">
      <alignment horizontal="left"/>
    </xf>
    <xf numFmtId="3" fontId="3" fillId="7" borderId="13" xfId="0" applyNumberFormat="1" applyFont="1" applyFill="1" applyBorder="1" applyAlignment="1">
      <alignment horizontal="center"/>
    </xf>
    <xf numFmtId="170" fontId="3" fillId="7" borderId="13" xfId="0" applyNumberFormat="1" applyFont="1" applyFill="1" applyBorder="1" applyAlignment="1">
      <alignment horizontal="center"/>
    </xf>
    <xf numFmtId="0" fontId="3" fillId="0" borderId="9" xfId="0" applyFont="1" applyFill="1" applyBorder="1" applyAlignment="1">
      <alignment horizontal="left"/>
    </xf>
    <xf numFmtId="170" fontId="0" fillId="0" borderId="17" xfId="0" applyNumberFormat="1" applyFill="1" applyBorder="1"/>
    <xf numFmtId="0" fontId="5" fillId="10" borderId="0" xfId="0" applyFont="1" applyFill="1"/>
    <xf numFmtId="170" fontId="0" fillId="0" borderId="15" xfId="0" applyNumberFormat="1" applyFill="1" applyBorder="1"/>
    <xf numFmtId="170" fontId="17" fillId="0" borderId="16" xfId="0" applyNumberFormat="1" applyFont="1" applyFill="1" applyBorder="1"/>
    <xf numFmtId="0" fontId="3" fillId="0" borderId="1" xfId="0" quotePrefix="1" applyFont="1" applyFill="1" applyBorder="1" applyAlignment="1">
      <alignment horizontal="left"/>
    </xf>
    <xf numFmtId="170" fontId="17" fillId="0" borderId="0" xfId="0" applyNumberFormat="1" applyFont="1" applyFill="1" applyBorder="1"/>
    <xf numFmtId="170" fontId="17" fillId="0" borderId="14" xfId="0" applyNumberFormat="1" applyFont="1" applyFill="1" applyBorder="1"/>
    <xf numFmtId="170" fontId="0" fillId="0" borderId="0" xfId="0" applyNumberFormat="1" applyFill="1" applyBorder="1"/>
    <xf numFmtId="169" fontId="0" fillId="0" borderId="6" xfId="0" applyNumberFormat="1" applyFill="1" applyBorder="1"/>
    <xf numFmtId="169" fontId="0" fillId="0" borderId="0" xfId="0" applyNumberFormat="1" applyFill="1" applyBorder="1"/>
    <xf numFmtId="169" fontId="3" fillId="7" borderId="13" xfId="0" applyNumberFormat="1" applyFont="1" applyFill="1" applyBorder="1" applyAlignment="1">
      <alignment horizontal="left"/>
    </xf>
    <xf numFmtId="170" fontId="3" fillId="7" borderId="13" xfId="0" applyNumberFormat="1" applyFont="1" applyFill="1" applyBorder="1" applyAlignment="1">
      <alignment horizontal="left"/>
    </xf>
    <xf numFmtId="169" fontId="17" fillId="0" borderId="9" xfId="0" applyNumberFormat="1" applyFont="1" applyFill="1" applyBorder="1"/>
    <xf numFmtId="170" fontId="17" fillId="0" borderId="9" xfId="0" applyNumberFormat="1" applyFont="1" applyFill="1" applyBorder="1"/>
    <xf numFmtId="170" fontId="17" fillId="0" borderId="1" xfId="0" applyNumberFormat="1" applyFont="1" applyFill="1" applyBorder="1"/>
    <xf numFmtId="170" fontId="17" fillId="0" borderId="6" xfId="0" applyNumberFormat="1" applyFont="1" applyFill="1" applyBorder="1"/>
    <xf numFmtId="170" fontId="5" fillId="0" borderId="0" xfId="0" applyNumberFormat="1" applyFont="1" applyFill="1" applyBorder="1"/>
    <xf numFmtId="3" fontId="2" fillId="0" borderId="1" xfId="0" applyNumberFormat="1" applyFont="1" applyFill="1" applyBorder="1"/>
    <xf numFmtId="170" fontId="2" fillId="0" borderId="0" xfId="0" applyNumberFormat="1" applyFont="1" applyFill="1" applyBorder="1"/>
    <xf numFmtId="3" fontId="2" fillId="0" borderId="1" xfId="0" applyNumberFormat="1" applyFont="1" applyBorder="1"/>
    <xf numFmtId="170" fontId="2" fillId="0" borderId="0" xfId="0" applyNumberFormat="1" applyFont="1"/>
    <xf numFmtId="3" fontId="2" fillId="0" borderId="6" xfId="0" applyNumberFormat="1" applyFont="1" applyBorder="1"/>
    <xf numFmtId="170" fontId="31" fillId="7" borderId="0" xfId="0" applyNumberFormat="1" applyFont="1" applyFill="1" applyAlignment="1">
      <alignment horizontal="center"/>
    </xf>
    <xf numFmtId="170" fontId="17" fillId="0" borderId="15" xfId="0" applyNumberFormat="1" applyFont="1" applyFill="1" applyBorder="1"/>
    <xf numFmtId="170" fontId="18" fillId="0" borderId="15" xfId="0" applyNumberFormat="1" applyFont="1" applyFill="1" applyBorder="1"/>
    <xf numFmtId="170" fontId="31" fillId="0" borderId="1" xfId="0" applyNumberFormat="1" applyFont="1" applyFill="1" applyBorder="1" applyAlignment="1">
      <alignment horizontal="center"/>
    </xf>
    <xf numFmtId="170" fontId="31" fillId="4" borderId="0" xfId="0" applyNumberFormat="1" applyFont="1" applyFill="1" applyBorder="1" applyAlignment="1"/>
    <xf numFmtId="170" fontId="18" fillId="0" borderId="0" xfId="0" applyNumberFormat="1" applyFont="1" applyBorder="1"/>
    <xf numFmtId="170" fontId="31" fillId="0" borderId="0" xfId="0" applyNumberFormat="1" applyFont="1"/>
    <xf numFmtId="170" fontId="17" fillId="0" borderId="0" xfId="0" applyNumberFormat="1" applyFont="1"/>
    <xf numFmtId="166" fontId="15" fillId="0" borderId="24" xfId="0" applyNumberFormat="1" applyFont="1" applyFill="1" applyBorder="1" applyAlignment="1" applyProtection="1">
      <alignment horizontal="right" wrapText="1" indent="1"/>
      <protection hidden="1"/>
    </xf>
    <xf numFmtId="166" fontId="15" fillId="0" borderId="8" xfId="0" applyNumberFormat="1" applyFont="1" applyFill="1" applyBorder="1" applyAlignment="1" applyProtection="1">
      <alignment horizontal="right" wrapText="1" indent="1"/>
      <protection hidden="1"/>
    </xf>
    <xf numFmtId="169" fontId="17" fillId="0" borderId="24" xfId="0" applyNumberFormat="1" applyFont="1" applyFill="1" applyBorder="1" applyAlignment="1" applyProtection="1">
      <alignment horizontal="right" wrapText="1" indent="1"/>
      <protection locked="0"/>
    </xf>
    <xf numFmtId="169" fontId="17" fillId="0" borderId="8" xfId="0" applyNumberFormat="1" applyFont="1" applyFill="1" applyBorder="1" applyAlignment="1" applyProtection="1">
      <alignment horizontal="right" wrapText="1" indent="1"/>
      <protection locked="0"/>
    </xf>
    <xf numFmtId="166" fontId="15" fillId="0" borderId="24" xfId="0" applyNumberFormat="1" applyFont="1" applyFill="1" applyBorder="1" applyAlignment="1" applyProtection="1">
      <alignment horizontal="right" wrapText="1" indent="1"/>
      <protection locked="0"/>
    </xf>
    <xf numFmtId="166" fontId="15" fillId="0" borderId="8" xfId="0" applyNumberFormat="1" applyFont="1" applyFill="1" applyBorder="1" applyAlignment="1" applyProtection="1">
      <alignment horizontal="right" wrapText="1" indent="1"/>
      <protection locked="0"/>
    </xf>
    <xf numFmtId="166" fontId="15" fillId="0" borderId="24" xfId="0" applyNumberFormat="1" applyFont="1" applyFill="1" applyBorder="1" applyAlignment="1" applyProtection="1">
      <alignment horizontal="right" indent="1"/>
      <protection locked="0"/>
    </xf>
    <xf numFmtId="166" fontId="15" fillId="0" borderId="8" xfId="0" applyNumberFormat="1" applyFont="1" applyFill="1" applyBorder="1" applyAlignment="1" applyProtection="1">
      <alignment horizontal="right" indent="1"/>
      <protection locked="0"/>
    </xf>
    <xf numFmtId="166" fontId="15" fillId="0" borderId="25" xfId="0" applyNumberFormat="1" applyFont="1" applyFill="1" applyBorder="1" applyAlignment="1" applyProtection="1">
      <alignment horizontal="right" indent="1"/>
      <protection locked="0"/>
    </xf>
    <xf numFmtId="166" fontId="15" fillId="0" borderId="19" xfId="0" applyNumberFormat="1" applyFont="1" applyFill="1" applyBorder="1" applyAlignment="1" applyProtection="1">
      <alignment horizontal="right" indent="1"/>
      <protection locked="0"/>
    </xf>
    <xf numFmtId="49" fontId="5" fillId="0" borderId="13" xfId="0" applyNumberFormat="1" applyFont="1" applyFill="1" applyBorder="1" applyProtection="1">
      <protection hidden="1"/>
    </xf>
    <xf numFmtId="170" fontId="13" fillId="3" borderId="0" xfId="0" applyNumberFormat="1" applyFont="1" applyFill="1" applyAlignment="1">
      <alignment vertical="top"/>
    </xf>
    <xf numFmtId="170" fontId="3" fillId="0" borderId="0" xfId="0" applyNumberFormat="1" applyFont="1" applyFill="1" applyBorder="1" applyProtection="1">
      <protection hidden="1"/>
    </xf>
    <xf numFmtId="170" fontId="3" fillId="7" borderId="0" xfId="0" applyNumberFormat="1" applyFont="1" applyFill="1" applyBorder="1" applyAlignment="1">
      <alignment horizontal="center"/>
    </xf>
    <xf numFmtId="170" fontId="3" fillId="0" borderId="1" xfId="0" applyNumberFormat="1" applyFont="1" applyFill="1" applyBorder="1"/>
    <xf numFmtId="170" fontId="17" fillId="0" borderId="1" xfId="0" applyNumberFormat="1" applyFont="1" applyFill="1" applyBorder="1" applyProtection="1"/>
    <xf numFmtId="170" fontId="2" fillId="7" borderId="0" xfId="0" applyNumberFormat="1" applyFont="1" applyFill="1" applyBorder="1" applyAlignment="1">
      <alignment horizontal="center"/>
    </xf>
    <xf numFmtId="170" fontId="17" fillId="0" borderId="12" xfId="0" applyNumberFormat="1" applyFont="1" applyBorder="1"/>
    <xf numFmtId="170" fontId="17" fillId="0" borderId="9" xfId="0" applyNumberFormat="1" applyFont="1" applyBorder="1"/>
    <xf numFmtId="170" fontId="17" fillId="0" borderId="2" xfId="0" applyNumberFormat="1" applyFont="1" applyBorder="1"/>
    <xf numFmtId="170" fontId="17" fillId="0" borderId="1" xfId="0" applyNumberFormat="1" applyFont="1" applyBorder="1"/>
    <xf numFmtId="170" fontId="17" fillId="0" borderId="2" xfId="0" applyNumberFormat="1" applyFont="1" applyBorder="1" applyProtection="1"/>
    <xf numFmtId="170" fontId="17" fillId="0" borderId="4" xfId="0" applyNumberFormat="1" applyFont="1" applyBorder="1"/>
    <xf numFmtId="170" fontId="17" fillId="0" borderId="6" xfId="0" applyNumberFormat="1" applyFont="1" applyBorder="1"/>
    <xf numFmtId="170" fontId="17" fillId="0" borderId="1" xfId="0" applyNumberFormat="1" applyFont="1" applyBorder="1" applyAlignment="1">
      <alignment vertical="center" wrapText="1"/>
    </xf>
    <xf numFmtId="170" fontId="17" fillId="0" borderId="15" xfId="0" applyNumberFormat="1" applyFont="1" applyBorder="1" applyAlignment="1">
      <alignment vertical="center" wrapText="1"/>
    </xf>
    <xf numFmtId="170" fontId="17" fillId="0" borderId="6" xfId="0" applyNumberFormat="1" applyFont="1" applyBorder="1" applyAlignment="1">
      <alignment vertical="center" wrapText="1"/>
    </xf>
    <xf numFmtId="170" fontId="17" fillId="0" borderId="16" xfId="0" applyNumberFormat="1" applyFont="1" applyBorder="1" applyAlignment="1">
      <alignment vertical="center" wrapText="1"/>
    </xf>
    <xf numFmtId="4" fontId="9" fillId="3" borderId="0" xfId="0" applyNumberFormat="1" applyFont="1" applyFill="1" applyAlignment="1">
      <alignment vertical="top"/>
    </xf>
    <xf numFmtId="4" fontId="5" fillId="4" borderId="0" xfId="0" applyNumberFormat="1" applyFont="1" applyFill="1" applyBorder="1"/>
    <xf numFmtId="4" fontId="5" fillId="4" borderId="0" xfId="0" applyNumberFormat="1" applyFont="1" applyFill="1" applyBorder="1" applyAlignment="1">
      <alignment wrapText="1"/>
    </xf>
    <xf numFmtId="4" fontId="0" fillId="0" borderId="1" xfId="0" applyNumberFormat="1" applyBorder="1"/>
    <xf numFmtId="4" fontId="17" fillId="0" borderId="1" xfId="0" applyNumberFormat="1" applyFont="1" applyBorder="1"/>
    <xf numFmtId="4" fontId="17" fillId="0" borderId="1" xfId="0" applyNumberFormat="1" applyFont="1" applyBorder="1" applyProtection="1"/>
    <xf numFmtId="4" fontId="5" fillId="4" borderId="0" xfId="0" applyNumberFormat="1" applyFont="1" applyFill="1" applyBorder="1" applyAlignment="1">
      <alignment horizontal="center" wrapText="1"/>
    </xf>
    <xf numFmtId="4" fontId="17" fillId="0" borderId="6" xfId="0" applyNumberFormat="1" applyFont="1" applyBorder="1"/>
    <xf numFmtId="170" fontId="0" fillId="3" borderId="0" xfId="0" applyNumberFormat="1" applyFill="1" applyBorder="1"/>
    <xf numFmtId="170" fontId="0" fillId="0" borderId="0" xfId="0" applyNumberFormat="1" applyBorder="1"/>
    <xf numFmtId="170" fontId="2" fillId="7" borderId="0" xfId="0" applyNumberFormat="1" applyFont="1" applyFill="1" applyAlignment="1">
      <alignment horizontal="center"/>
    </xf>
    <xf numFmtId="170" fontId="17" fillId="0" borderId="1" xfId="0" applyNumberFormat="1" applyFont="1" applyBorder="1" applyProtection="1"/>
    <xf numFmtId="0" fontId="3" fillId="0" borderId="0" xfId="0" applyFont="1" applyAlignment="1">
      <alignment horizontal="left" vertical="center" wrapText="1" indent="3"/>
    </xf>
    <xf numFmtId="170" fontId="0" fillId="0" borderId="0" xfId="0" applyNumberFormat="1"/>
    <xf numFmtId="170" fontId="5" fillId="0" borderId="0" xfId="0" applyNumberFormat="1" applyFont="1"/>
    <xf numFmtId="170" fontId="5" fillId="0" borderId="0" xfId="0" applyNumberFormat="1" applyFont="1" applyFill="1"/>
    <xf numFmtId="170" fontId="2" fillId="7" borderId="17" xfId="0" applyNumberFormat="1" applyFont="1" applyFill="1" applyBorder="1" applyAlignment="1">
      <alignment horizontal="center" vertical="center"/>
    </xf>
    <xf numFmtId="170" fontId="18" fillId="0" borderId="9" xfId="0" applyNumberFormat="1" applyFont="1" applyBorder="1"/>
    <xf numFmtId="170" fontId="18" fillId="0" borderId="6" xfId="0" applyNumberFormat="1" applyFont="1" applyBorder="1"/>
    <xf numFmtId="170" fontId="7" fillId="0" borderId="0" xfId="0" applyNumberFormat="1" applyFont="1" applyBorder="1" applyAlignment="1" applyProtection="1">
      <protection hidden="1"/>
    </xf>
    <xf numFmtId="170" fontId="2" fillId="9" borderId="0" xfId="0" applyNumberFormat="1" applyFont="1" applyFill="1" applyBorder="1" applyAlignment="1">
      <alignment horizontal="center" wrapText="1"/>
    </xf>
    <xf numFmtId="170" fontId="0" fillId="4" borderId="0" xfId="0" applyNumberFormat="1" applyFill="1" applyBorder="1" applyAlignment="1">
      <alignment horizontal="center"/>
    </xf>
    <xf numFmtId="170" fontId="0" fillId="4" borderId="0" xfId="0" applyNumberFormat="1" applyFill="1" applyBorder="1"/>
    <xf numFmtId="170" fontId="0" fillId="4" borderId="0" xfId="0" applyNumberFormat="1" applyFill="1"/>
    <xf numFmtId="170" fontId="17" fillId="0" borderId="9" xfId="0" applyNumberFormat="1" applyFont="1" applyBorder="1" applyAlignment="1">
      <alignment horizontal="center" wrapText="1"/>
    </xf>
    <xf numFmtId="170" fontId="17" fillId="0" borderId="1" xfId="0" applyNumberFormat="1" applyFont="1" applyBorder="1" applyAlignment="1">
      <alignment wrapText="1"/>
    </xf>
    <xf numFmtId="170" fontId="2" fillId="0" borderId="0" xfId="0" applyNumberFormat="1" applyFont="1" applyBorder="1"/>
    <xf numFmtId="0" fontId="13" fillId="0" borderId="0" xfId="0" applyFont="1" applyAlignment="1">
      <alignment horizontal="left" vertical="center"/>
    </xf>
    <xf numFmtId="0" fontId="3" fillId="0" borderId="0" xfId="0" applyFont="1" applyAlignment="1">
      <alignment horizontal="justify" vertical="center"/>
    </xf>
    <xf numFmtId="0" fontId="13" fillId="0" borderId="0" xfId="0" applyFont="1" applyAlignment="1">
      <alignment horizontal="left" vertical="center" wrapText="1"/>
    </xf>
    <xf numFmtId="0" fontId="0" fillId="0" borderId="0" xfId="0" applyBorder="1" applyAlignment="1">
      <alignment horizontal="center"/>
    </xf>
    <xf numFmtId="169" fontId="17" fillId="0" borderId="0" xfId="0" applyNumberFormat="1" applyFont="1" applyBorder="1"/>
    <xf numFmtId="0" fontId="13" fillId="0" borderId="0" xfId="0" applyFont="1" applyBorder="1" applyAlignment="1">
      <alignment horizontal="left" vertical="center"/>
    </xf>
    <xf numFmtId="3" fontId="5" fillId="0" borderId="28" xfId="0" applyNumberFormat="1" applyFont="1" applyFill="1" applyBorder="1" applyAlignment="1" applyProtection="1">
      <alignment horizontal="center"/>
      <protection hidden="1"/>
    </xf>
    <xf numFmtId="3" fontId="5" fillId="0" borderId="13" xfId="0" applyNumberFormat="1" applyFont="1" applyFill="1" applyBorder="1" applyProtection="1">
      <protection hidden="1"/>
    </xf>
    <xf numFmtId="49" fontId="5" fillId="0" borderId="14" xfId="0" applyNumberFormat="1" applyFont="1" applyFill="1" applyBorder="1" applyProtection="1">
      <protection hidden="1"/>
    </xf>
    <xf numFmtId="0" fontId="9" fillId="0" borderId="0" xfId="0" applyFont="1" applyFill="1"/>
    <xf numFmtId="0" fontId="2" fillId="0" borderId="0" xfId="0" applyFont="1" applyFill="1" applyAlignment="1">
      <alignment vertical="top" wrapText="1"/>
    </xf>
    <xf numFmtId="0" fontId="26" fillId="0" borderId="0" xfId="0" applyFont="1" applyFill="1" applyBorder="1" applyAlignment="1"/>
    <xf numFmtId="3" fontId="7" fillId="0" borderId="0" xfId="0" applyNumberFormat="1" applyFont="1" applyFill="1" applyAlignment="1">
      <alignment horizontal="right" vertical="center"/>
    </xf>
    <xf numFmtId="0" fontId="26" fillId="0" borderId="0" xfId="0" applyFont="1" applyFill="1"/>
    <xf numFmtId="0" fontId="0" fillId="0" borderId="0" xfId="0" applyFill="1" applyAlignment="1" applyProtection="1">
      <alignment horizontal="center"/>
      <protection hidden="1"/>
    </xf>
    <xf numFmtId="0" fontId="1" fillId="0" borderId="0" xfId="0" applyFont="1" applyFill="1" applyBorder="1" applyAlignment="1" applyProtection="1">
      <alignment horizontal="left"/>
      <protection hidden="1"/>
    </xf>
    <xf numFmtId="0" fontId="0" fillId="0" borderId="0" xfId="0" applyFill="1" applyAlignment="1" applyProtection="1">
      <alignment horizontal="center"/>
      <protection locked="0"/>
    </xf>
    <xf numFmtId="0" fontId="1" fillId="0" borderId="0" xfId="0" applyFont="1" applyFill="1" applyAlignment="1" applyProtection="1">
      <alignment horizontal="center"/>
      <protection hidden="1"/>
    </xf>
    <xf numFmtId="0" fontId="0" fillId="0" borderId="0" xfId="0" applyFill="1" applyAlignment="1" applyProtection="1">
      <alignment horizontal="left" wrapText="1"/>
      <protection hidden="1"/>
    </xf>
    <xf numFmtId="0" fontId="0" fillId="0" borderId="3" xfId="0" applyFill="1" applyBorder="1" applyAlignment="1" applyProtection="1">
      <alignment horizontal="center"/>
      <protection hidden="1"/>
    </xf>
    <xf numFmtId="0" fontId="0" fillId="0" borderId="28"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3" fillId="0" borderId="11" xfId="0"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3" fillId="0" borderId="8" xfId="0" applyFont="1" applyFill="1" applyBorder="1" applyAlignment="1" applyProtection="1">
      <alignment horizontal="left"/>
      <protection hidden="1"/>
    </xf>
    <xf numFmtId="14" fontId="0" fillId="0" borderId="30" xfId="0" applyNumberFormat="1" applyFill="1" applyBorder="1" applyAlignment="1" applyProtection="1">
      <alignment horizontal="center"/>
      <protection locked="0"/>
    </xf>
    <xf numFmtId="14" fontId="0" fillId="0" borderId="31"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14" fontId="0" fillId="0" borderId="3" xfId="0" applyNumberFormat="1" applyFill="1" applyBorder="1" applyAlignment="1" applyProtection="1">
      <alignment horizontal="center"/>
      <protection locked="0"/>
    </xf>
    <xf numFmtId="14" fontId="0" fillId="0" borderId="28" xfId="0" applyNumberFormat="1" applyFill="1" applyBorder="1" applyAlignment="1" applyProtection="1">
      <alignment horizontal="center"/>
      <protection locked="0"/>
    </xf>
    <xf numFmtId="14" fontId="0" fillId="0" borderId="14" xfId="0" applyNumberFormat="1" applyFill="1" applyBorder="1" applyAlignment="1" applyProtection="1">
      <alignment horizontal="center"/>
      <protection locked="0"/>
    </xf>
    <xf numFmtId="0" fontId="3" fillId="0" borderId="15" xfId="0" applyFont="1" applyFill="1" applyBorder="1" applyAlignment="1" applyProtection="1">
      <alignment horizontal="left"/>
      <protection hidden="1"/>
    </xf>
    <xf numFmtId="0" fontId="0" fillId="0" borderId="29" xfId="0" applyFill="1" applyBorder="1" applyAlignment="1" applyProtection="1">
      <alignment horizontal="left"/>
      <protection locked="0"/>
    </xf>
    <xf numFmtId="0" fontId="0" fillId="0" borderId="26" xfId="0" applyFill="1" applyBorder="1" applyAlignment="1" applyProtection="1">
      <alignment horizontal="left"/>
      <protection locked="0"/>
    </xf>
    <xf numFmtId="14" fontId="2" fillId="0" borderId="30" xfId="0" applyNumberFormat="1" applyFont="1" applyFill="1" applyBorder="1" applyAlignment="1" applyProtection="1">
      <alignment horizontal="center"/>
      <protection locked="0"/>
    </xf>
    <xf numFmtId="0" fontId="0" fillId="0" borderId="24"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Alignment="1" applyProtection="1">
      <alignment horizontal="left"/>
      <protection hidden="1"/>
    </xf>
    <xf numFmtId="0" fontId="2" fillId="0" borderId="26" xfId="0" applyFont="1" applyFill="1" applyBorder="1" applyAlignment="1" applyProtection="1">
      <alignment horizontal="left"/>
      <protection locked="0"/>
    </xf>
    <xf numFmtId="0" fontId="0" fillId="0" borderId="0" xfId="0" applyFill="1" applyBorder="1" applyAlignment="1" applyProtection="1">
      <alignment horizontal="left"/>
      <protection hidden="1"/>
    </xf>
    <xf numFmtId="0" fontId="0" fillId="0" borderId="0" xfId="0" applyAlignment="1" applyProtection="1">
      <alignment horizontal="center"/>
      <protection hidden="1"/>
    </xf>
    <xf numFmtId="0" fontId="0" fillId="0" borderId="3" xfId="0" applyBorder="1" applyAlignment="1" applyProtection="1">
      <alignment horizontal="left"/>
      <protection hidden="1"/>
    </xf>
    <xf numFmtId="0" fontId="0" fillId="0" borderId="28" xfId="0" applyBorder="1" applyAlignment="1" applyProtection="1">
      <alignment horizontal="left"/>
      <protection hidden="1"/>
    </xf>
    <xf numFmtId="0" fontId="0" fillId="0" borderId="14" xfId="0" applyBorder="1" applyAlignment="1" applyProtection="1">
      <alignment horizontal="left"/>
      <protection hidden="1"/>
    </xf>
    <xf numFmtId="0" fontId="0" fillId="0" borderId="11" xfId="0" applyBorder="1" applyAlignment="1" applyProtection="1">
      <alignment horizontal="center"/>
      <protection hidden="1"/>
    </xf>
    <xf numFmtId="0" fontId="0" fillId="0" borderId="16" xfId="0" applyBorder="1" applyAlignment="1" applyProtection="1">
      <alignment horizontal="center"/>
      <protection hidden="1"/>
    </xf>
    <xf numFmtId="0" fontId="0" fillId="11" borderId="3" xfId="0" applyFill="1" applyBorder="1" applyAlignment="1" applyProtection="1">
      <alignment horizontal="center"/>
      <protection hidden="1"/>
    </xf>
    <xf numFmtId="0" fontId="0" fillId="11" borderId="14" xfId="0"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5" fillId="0" borderId="3"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0" fillId="0" borderId="11" xfId="0" applyFill="1" applyBorder="1" applyAlignment="1" applyProtection="1">
      <alignment horizontal="center"/>
      <protection hidden="1"/>
    </xf>
    <xf numFmtId="0" fontId="0" fillId="0" borderId="5" xfId="0" applyFill="1" applyBorder="1" applyAlignment="1" applyProtection="1">
      <alignment horizontal="center"/>
      <protection hidden="1"/>
    </xf>
    <xf numFmtId="0" fontId="0" fillId="0" borderId="8" xfId="0" applyFill="1" applyBorder="1" applyAlignment="1" applyProtection="1">
      <alignment horizontal="center"/>
      <protection hidden="1"/>
    </xf>
    <xf numFmtId="49" fontId="2" fillId="0" borderId="30" xfId="0" applyNumberFormat="1" applyFont="1" applyFill="1" applyBorder="1" applyAlignment="1" applyProtection="1">
      <alignment horizontal="left"/>
      <protection locked="0"/>
    </xf>
    <xf numFmtId="49" fontId="0" fillId="0" borderId="31" xfId="0" applyNumberFormat="1" applyFill="1" applyBorder="1" applyAlignment="1" applyProtection="1">
      <alignment horizontal="left"/>
      <protection locked="0"/>
    </xf>
    <xf numFmtId="49" fontId="0" fillId="0" borderId="32" xfId="0" applyNumberFormat="1" applyFill="1" applyBorder="1" applyAlignment="1" applyProtection="1">
      <alignment horizontal="left"/>
      <protection locked="0"/>
    </xf>
    <xf numFmtId="0" fontId="0" fillId="0" borderId="0" xfId="0" applyFill="1" applyBorder="1" applyAlignment="1" applyProtection="1">
      <protection hidden="1"/>
    </xf>
    <xf numFmtId="0" fontId="0" fillId="0" borderId="29" xfId="0" applyFill="1" applyBorder="1" applyAlignment="1" applyProtection="1">
      <alignment horizontal="center"/>
      <protection locked="0"/>
    </xf>
    <xf numFmtId="14" fontId="2" fillId="0" borderId="3" xfId="0" applyNumberFormat="1" applyFont="1" applyFill="1" applyBorder="1" applyAlignment="1" applyProtection="1">
      <alignment horizontal="center"/>
      <protection locked="0"/>
    </xf>
    <xf numFmtId="0" fontId="3" fillId="0" borderId="2" xfId="0" applyFont="1" applyFill="1" applyBorder="1" applyAlignment="1" applyProtection="1">
      <alignment horizontal="left" indent="1"/>
      <protection hidden="1"/>
    </xf>
    <xf numFmtId="0" fontId="3" fillId="0" borderId="0" xfId="0" applyFont="1" applyFill="1" applyBorder="1" applyAlignment="1" applyProtection="1">
      <alignment horizontal="left" indent="1"/>
      <protection hidden="1"/>
    </xf>
    <xf numFmtId="2" fontId="5" fillId="12" borderId="3" xfId="0" applyNumberFormat="1" applyFont="1" applyFill="1" applyBorder="1" applyAlignment="1" applyProtection="1">
      <alignment horizontal="center"/>
      <protection hidden="1"/>
    </xf>
    <xf numFmtId="2" fontId="5" fillId="12" borderId="14" xfId="0" applyNumberFormat="1" applyFont="1" applyFill="1" applyBorder="1" applyAlignment="1" applyProtection="1">
      <alignment horizontal="center"/>
      <protection hidden="1"/>
    </xf>
    <xf numFmtId="0" fontId="5" fillId="0" borderId="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0" xfId="0" quotePrefix="1"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protection hidden="1"/>
    </xf>
    <xf numFmtId="0" fontId="0" fillId="11" borderId="24" xfId="0" applyFill="1" applyBorder="1" applyAlignment="1" applyProtection="1">
      <alignment horizontal="left"/>
      <protection locked="0"/>
    </xf>
    <xf numFmtId="0" fontId="0" fillId="11" borderId="0" xfId="0" applyFill="1" applyBorder="1" applyAlignment="1" applyProtection="1">
      <alignment horizontal="left"/>
      <protection locked="0"/>
    </xf>
    <xf numFmtId="0" fontId="0" fillId="11" borderId="15" xfId="0" applyFill="1" applyBorder="1" applyAlignment="1" applyProtection="1">
      <alignment horizontal="left"/>
      <protection locked="0"/>
    </xf>
    <xf numFmtId="0" fontId="0" fillId="11" borderId="2" xfId="0" applyFill="1" applyBorder="1" applyAlignment="1" applyProtection="1">
      <alignment horizontal="center"/>
      <protection locked="0"/>
    </xf>
    <xf numFmtId="0" fontId="0" fillId="11" borderId="15" xfId="0" applyFill="1" applyBorder="1" applyAlignment="1" applyProtection="1">
      <alignment horizontal="center"/>
      <protection locked="0"/>
    </xf>
    <xf numFmtId="0" fontId="0" fillId="11" borderId="0" xfId="0" applyFill="1" applyBorder="1" applyAlignment="1" applyProtection="1">
      <alignment horizontal="center"/>
      <protection locked="0"/>
    </xf>
    <xf numFmtId="0" fontId="0" fillId="11" borderId="8" xfId="0" applyFill="1" applyBorder="1" applyAlignment="1" applyProtection="1">
      <alignment horizontal="center"/>
      <protection locked="0"/>
    </xf>
    <xf numFmtId="0" fontId="0" fillId="0" borderId="23" xfId="0" applyBorder="1" applyAlignment="1" applyProtection="1">
      <alignment horizontal="left"/>
      <protection hidden="1"/>
    </xf>
    <xf numFmtId="0" fontId="0" fillId="11" borderId="33" xfId="0" applyFill="1" applyBorder="1" applyAlignment="1" applyProtection="1">
      <alignment horizontal="center"/>
      <protection locked="0"/>
    </xf>
    <xf numFmtId="0" fontId="0" fillId="11" borderId="34" xfId="0" applyFill="1" applyBorder="1" applyAlignment="1" applyProtection="1">
      <alignment horizontal="center"/>
      <protection locked="0"/>
    </xf>
    <xf numFmtId="0" fontId="0" fillId="11" borderId="18" xfId="0" applyFill="1" applyBorder="1" applyAlignment="1" applyProtection="1">
      <alignment horizontal="center"/>
      <protection locked="0"/>
    </xf>
    <xf numFmtId="0" fontId="0" fillId="11" borderId="19" xfId="0" applyFill="1" applyBorder="1" applyAlignment="1" applyProtection="1">
      <alignment horizontal="center"/>
      <protection locked="0"/>
    </xf>
    <xf numFmtId="0" fontId="3" fillId="0" borderId="2"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3" fillId="0" borderId="35"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0" fillId="11" borderId="37" xfId="0" applyFill="1" applyBorder="1" applyAlignment="1" applyProtection="1">
      <alignment horizontal="left"/>
      <protection locked="0"/>
    </xf>
    <xf numFmtId="0" fontId="0" fillId="11" borderId="5" xfId="0" applyFill="1" applyBorder="1" applyAlignment="1" applyProtection="1">
      <alignment horizontal="left"/>
      <protection locked="0"/>
    </xf>
    <xf numFmtId="0" fontId="0" fillId="11" borderId="17" xfId="0" applyFill="1" applyBorder="1" applyAlignment="1" applyProtection="1">
      <alignment horizontal="left"/>
      <protection locked="0"/>
    </xf>
    <xf numFmtId="0" fontId="0" fillId="11" borderId="12" xfId="0" applyFill="1" applyBorder="1" applyAlignment="1" applyProtection="1">
      <alignment horizontal="center"/>
      <protection locked="0"/>
    </xf>
    <xf numFmtId="0" fontId="0" fillId="11" borderId="17" xfId="0" applyFill="1" applyBorder="1" applyAlignment="1" applyProtection="1">
      <alignment horizontal="center"/>
      <protection locked="0"/>
    </xf>
    <xf numFmtId="0" fontId="0" fillId="11" borderId="5" xfId="0" applyFill="1" applyBorder="1" applyAlignment="1" applyProtection="1">
      <alignment horizontal="center"/>
      <protection locked="0"/>
    </xf>
    <xf numFmtId="0" fontId="0" fillId="11" borderId="38" xfId="0" applyFill="1" applyBorder="1" applyAlignment="1" applyProtection="1">
      <alignment horizontal="center"/>
      <protection locked="0"/>
    </xf>
    <xf numFmtId="0" fontId="2"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5" fillId="0" borderId="0" xfId="0" applyFont="1" applyFill="1" applyAlignment="1" applyProtection="1">
      <alignment horizontal="left"/>
      <protection hidden="1"/>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49" fontId="2" fillId="0" borderId="0" xfId="0" applyNumberFormat="1" applyFont="1" applyBorder="1" applyAlignment="1" applyProtection="1">
      <alignment horizontal="left" indent="3"/>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left"/>
      <protection hidden="1"/>
    </xf>
    <xf numFmtId="0" fontId="1" fillId="0" borderId="0" xfId="0" applyFont="1" applyBorder="1" applyAlignment="1" applyProtection="1">
      <alignment horizontal="left"/>
      <protection hidden="1"/>
    </xf>
    <xf numFmtId="0" fontId="3" fillId="0" borderId="0" xfId="0" applyFont="1" applyFill="1" applyAlignment="1" applyProtection="1">
      <alignment horizontal="center"/>
      <protection hidden="1"/>
    </xf>
    <xf numFmtId="0" fontId="0" fillId="0" borderId="18" xfId="0" applyBorder="1" applyAlignment="1" applyProtection="1">
      <alignment horizontal="center"/>
      <protection hidden="1"/>
    </xf>
    <xf numFmtId="0" fontId="3" fillId="0" borderId="0" xfId="0" applyFont="1" applyFill="1" applyAlignment="1" applyProtection="1">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39" xfId="0" applyFont="1" applyBorder="1" applyAlignment="1" applyProtection="1">
      <alignment horizontal="center" shrinkToFit="1"/>
      <protection hidden="1"/>
    </xf>
    <xf numFmtId="0" fontId="3" fillId="0" borderId="27" xfId="0" applyFont="1" applyBorder="1" applyAlignment="1" applyProtection="1">
      <alignment horizontal="center" shrinkToFit="1"/>
      <protection hidden="1"/>
    </xf>
    <xf numFmtId="0" fontId="3" fillId="0" borderId="39" xfId="0" applyFont="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21" xfId="0" applyFont="1" applyBorder="1" applyAlignment="1" applyProtection="1">
      <alignment horizontal="center"/>
      <protection hidden="1"/>
    </xf>
    <xf numFmtId="0" fontId="3" fillId="0" borderId="2" xfId="0" applyFont="1" applyBorder="1" applyAlignment="1" applyProtection="1">
      <alignment horizontal="center" shrinkToFit="1"/>
      <protection hidden="1"/>
    </xf>
    <xf numFmtId="0" fontId="3" fillId="0" borderId="15" xfId="0" applyFont="1" applyBorder="1" applyAlignment="1" applyProtection="1">
      <alignment horizontal="center" shrinkToFit="1"/>
      <protection hidden="1"/>
    </xf>
    <xf numFmtId="0" fontId="5" fillId="0" borderId="0" xfId="0" applyFont="1" applyFill="1" applyAlignment="1">
      <alignment horizontal="left" wrapText="1"/>
    </xf>
    <xf numFmtId="0" fontId="8" fillId="4" borderId="0" xfId="0" applyFont="1" applyFill="1" applyAlignment="1">
      <alignment horizontal="left"/>
    </xf>
    <xf numFmtId="0" fontId="5" fillId="0" borderId="0" xfId="0" applyFont="1" applyFill="1" applyBorder="1" applyAlignment="1">
      <alignment horizontal="left" wrapText="1"/>
    </xf>
    <xf numFmtId="0" fontId="13" fillId="0" borderId="0" xfId="0" applyFont="1" applyFill="1" applyAlignment="1">
      <alignment horizontal="center"/>
    </xf>
    <xf numFmtId="0" fontId="3" fillId="0" borderId="0" xfId="0" applyFont="1" applyFill="1" applyAlignment="1">
      <alignment horizontal="left" wrapText="1"/>
    </xf>
    <xf numFmtId="2" fontId="5" fillId="12" borderId="28" xfId="0" applyNumberFormat="1" applyFont="1" applyFill="1" applyBorder="1" applyAlignment="1" applyProtection="1">
      <alignment horizontal="center"/>
      <protection hidden="1"/>
    </xf>
    <xf numFmtId="0" fontId="3" fillId="0" borderId="0" xfId="0" applyFont="1" applyAlignment="1">
      <alignment horizontal="left" wrapText="1"/>
    </xf>
    <xf numFmtId="2" fontId="5" fillId="12" borderId="41" xfId="0" applyNumberFormat="1" applyFont="1" applyFill="1" applyBorder="1" applyAlignment="1" applyProtection="1">
      <alignment horizontal="center"/>
      <protection hidden="1"/>
    </xf>
    <xf numFmtId="0" fontId="7" fillId="0" borderId="0" xfId="0" applyFont="1" applyAlignment="1">
      <alignment horizontal="left" wrapText="1"/>
    </xf>
    <xf numFmtId="0" fontId="7" fillId="0" borderId="15" xfId="0" applyFont="1" applyBorder="1" applyAlignment="1">
      <alignment horizontal="left" wrapText="1"/>
    </xf>
    <xf numFmtId="0" fontId="24" fillId="0" borderId="0" xfId="0" applyFont="1" applyFill="1" applyAlignment="1">
      <alignment horizontal="left" vertical="center" wrapText="1"/>
    </xf>
    <xf numFmtId="2" fontId="5" fillId="12" borderId="3" xfId="0" quotePrefix="1" applyNumberFormat="1" applyFont="1" applyFill="1" applyBorder="1" applyAlignment="1" applyProtection="1">
      <alignment horizontal="center"/>
      <protection hidden="1"/>
    </xf>
    <xf numFmtId="0" fontId="24" fillId="0" borderId="0" xfId="0" applyFont="1" applyAlignment="1">
      <alignment horizontal="left" wrapText="1"/>
    </xf>
    <xf numFmtId="0" fontId="24" fillId="0" borderId="15" xfId="0" applyFont="1" applyBorder="1" applyAlignment="1">
      <alignment horizontal="left" wrapText="1"/>
    </xf>
    <xf numFmtId="0" fontId="5" fillId="0" borderId="0" xfId="0" applyFont="1" applyFill="1" applyAlignment="1">
      <alignment horizontal="left" vertical="center" wrapText="1"/>
    </xf>
    <xf numFmtId="49" fontId="5" fillId="12" borderId="3" xfId="0" applyNumberFormat="1" applyFont="1" applyFill="1" applyBorder="1" applyAlignment="1" applyProtection="1">
      <alignment horizontal="center"/>
      <protection hidden="1"/>
    </xf>
    <xf numFmtId="49" fontId="5" fillId="12" borderId="28" xfId="0" applyNumberFormat="1" applyFont="1" applyFill="1" applyBorder="1" applyAlignment="1" applyProtection="1">
      <alignment horizontal="center"/>
      <protection hidden="1"/>
    </xf>
    <xf numFmtId="49" fontId="5" fillId="12" borderId="41" xfId="0" applyNumberFormat="1" applyFont="1" applyFill="1" applyBorder="1" applyAlignment="1" applyProtection="1">
      <alignment horizontal="center"/>
      <protection hidden="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7" fillId="0" borderId="0" xfId="0" applyFont="1" applyBorder="1" applyAlignment="1" applyProtection="1">
      <alignment horizontal="center"/>
      <protection hidden="1"/>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15" fillId="0" borderId="0" xfId="0" applyFont="1" applyBorder="1" applyAlignment="1" applyProtection="1">
      <alignment horizontal="left"/>
      <protection hidden="1"/>
    </xf>
    <xf numFmtId="0" fontId="16" fillId="3" borderId="0" xfId="0" applyFont="1" applyFill="1" applyAlignment="1">
      <alignment horizontal="left" vertical="top"/>
    </xf>
    <xf numFmtId="0" fontId="3" fillId="0" borderId="31"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0" xfId="0" applyFont="1" applyBorder="1" applyAlignment="1" applyProtection="1">
      <alignment horizontal="left"/>
      <protection hidden="1"/>
    </xf>
    <xf numFmtId="49" fontId="5" fillId="12" borderId="14" xfId="0" applyNumberFormat="1" applyFont="1" applyFill="1" applyBorder="1" applyAlignment="1" applyProtection="1">
      <alignment horizontal="center"/>
      <protection hidden="1"/>
    </xf>
    <xf numFmtId="0" fontId="3" fillId="0" borderId="0" xfId="0" applyFont="1" applyAlignment="1" applyProtection="1">
      <alignment horizontal="left" wrapText="1"/>
      <protection locked="0"/>
    </xf>
    <xf numFmtId="0" fontId="3" fillId="0" borderId="0" xfId="0" applyFont="1" applyBorder="1" applyAlignment="1" applyProtection="1">
      <alignment horizontal="left" wrapText="1"/>
      <protection locked="0"/>
    </xf>
    <xf numFmtId="3" fontId="3" fillId="0" borderId="24" xfId="0" applyNumberFormat="1" applyFont="1" applyFill="1" applyBorder="1" applyAlignment="1" applyProtection="1">
      <alignment horizontal="right" wrapText="1" indent="1"/>
      <protection hidden="1"/>
    </xf>
    <xf numFmtId="3" fontId="3" fillId="0" borderId="8" xfId="0" applyNumberFormat="1" applyFont="1" applyFill="1" applyBorder="1" applyAlignment="1" applyProtection="1">
      <alignment horizontal="right" wrapText="1" indent="1"/>
      <protection hidden="1"/>
    </xf>
    <xf numFmtId="0" fontId="2" fillId="10" borderId="0" xfId="0" applyFont="1" applyFill="1" applyAlignment="1" applyProtection="1">
      <alignment horizontal="left"/>
      <protection locked="0"/>
    </xf>
    <xf numFmtId="0" fontId="2" fillId="10" borderId="8" xfId="0" applyFont="1" applyFill="1" applyBorder="1" applyAlignment="1" applyProtection="1">
      <alignment horizontal="left"/>
      <protection locked="0"/>
    </xf>
    <xf numFmtId="3" fontId="3" fillId="0" borderId="25" xfId="0" applyNumberFormat="1" applyFont="1" applyFill="1" applyBorder="1" applyAlignment="1" applyProtection="1">
      <alignment horizontal="right" indent="1"/>
      <protection locked="0"/>
    </xf>
    <xf numFmtId="3" fontId="3" fillId="0" borderId="19" xfId="0" applyNumberFormat="1" applyFont="1" applyFill="1" applyBorder="1" applyAlignment="1" applyProtection="1">
      <alignment horizontal="right" indent="1"/>
      <protection locked="0"/>
    </xf>
    <xf numFmtId="3" fontId="3" fillId="0" borderId="24" xfId="0" applyNumberFormat="1" applyFont="1" applyFill="1" applyBorder="1" applyAlignment="1" applyProtection="1">
      <alignment horizontal="right" wrapText="1" indent="1"/>
      <protection locked="0"/>
    </xf>
    <xf numFmtId="3" fontId="3" fillId="0" borderId="8" xfId="0" applyNumberFormat="1" applyFont="1" applyFill="1" applyBorder="1" applyAlignment="1" applyProtection="1">
      <alignment horizontal="right" wrapText="1" indent="1"/>
      <protection locked="0"/>
    </xf>
    <xf numFmtId="3" fontId="3" fillId="0" borderId="24" xfId="0" applyNumberFormat="1" applyFont="1" applyFill="1" applyBorder="1" applyAlignment="1" applyProtection="1">
      <alignment horizontal="right" indent="1"/>
      <protection locked="0"/>
    </xf>
    <xf numFmtId="3" fontId="3" fillId="0" borderId="8" xfId="0" applyNumberFormat="1" applyFont="1" applyFill="1" applyBorder="1" applyAlignment="1" applyProtection="1">
      <alignment horizontal="right" indent="1"/>
      <protection locked="0"/>
    </xf>
    <xf numFmtId="0" fontId="2" fillId="0" borderId="0" xfId="0" applyFont="1" applyAlignment="1" applyProtection="1">
      <alignment horizontal="left"/>
      <protection hidden="1"/>
    </xf>
    <xf numFmtId="0" fontId="2" fillId="0" borderId="8" xfId="0" applyFont="1" applyBorder="1" applyAlignment="1" applyProtection="1">
      <alignment horizontal="left"/>
      <protection hidden="1"/>
    </xf>
    <xf numFmtId="3" fontId="17" fillId="0" borderId="0" xfId="0" applyNumberFormat="1" applyFont="1" applyFill="1" applyBorder="1" applyAlignment="1" applyProtection="1">
      <alignment wrapText="1"/>
      <protection locked="0"/>
    </xf>
    <xf numFmtId="3" fontId="17" fillId="0" borderId="15" xfId="0" applyNumberFormat="1" applyFont="1" applyFill="1" applyBorder="1" applyAlignment="1" applyProtection="1">
      <alignment wrapText="1"/>
      <protection locked="0"/>
    </xf>
    <xf numFmtId="3" fontId="17" fillId="0" borderId="0" xfId="0" applyNumberFormat="1" applyFont="1" applyFill="1" applyBorder="1" applyAlignment="1" applyProtection="1">
      <alignment wrapText="1"/>
      <protection hidden="1"/>
    </xf>
    <xf numFmtId="3" fontId="17" fillId="0" borderId="15" xfId="0" applyNumberFormat="1" applyFont="1" applyFill="1" applyBorder="1" applyAlignment="1" applyProtection="1">
      <alignment wrapText="1"/>
      <protection hidden="1"/>
    </xf>
    <xf numFmtId="0" fontId="5" fillId="0" borderId="0" xfId="0" applyFont="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3" fontId="17" fillId="0" borderId="2" xfId="0" applyNumberFormat="1" applyFont="1" applyFill="1" applyBorder="1" applyAlignment="1" applyProtection="1">
      <alignment wrapText="1"/>
      <protection locked="0"/>
    </xf>
    <xf numFmtId="3" fontId="17" fillId="0" borderId="11" xfId="0" applyNumberFormat="1" applyFont="1" applyFill="1" applyBorder="1" applyAlignment="1" applyProtection="1">
      <alignment wrapText="1"/>
      <protection hidden="1"/>
    </xf>
    <xf numFmtId="3" fontId="17" fillId="0" borderId="16" xfId="0" applyNumberFormat="1" applyFont="1" applyFill="1" applyBorder="1" applyAlignment="1" applyProtection="1">
      <alignment wrapText="1"/>
      <protection hidden="1"/>
    </xf>
    <xf numFmtId="0" fontId="5" fillId="4" borderId="0" xfId="0" applyFont="1" applyFill="1" applyAlignment="1" applyProtection="1">
      <alignment horizontal="left"/>
      <protection hidden="1"/>
    </xf>
    <xf numFmtId="3" fontId="3" fillId="4" borderId="0" xfId="0" applyNumberFormat="1" applyFont="1" applyFill="1" applyBorder="1" applyAlignment="1" applyProtection="1">
      <alignment horizontal="center" vertical="center" wrapText="1"/>
      <protection hidden="1"/>
    </xf>
    <xf numFmtId="3" fontId="17" fillId="0" borderId="5" xfId="0" applyNumberFormat="1" applyFont="1" applyFill="1" applyBorder="1" applyAlignment="1" applyProtection="1">
      <alignment horizontal="right" wrapText="1" indent="1"/>
      <protection hidden="1"/>
    </xf>
    <xf numFmtId="3" fontId="17" fillId="0" borderId="17" xfId="0" applyNumberFormat="1" applyFont="1" applyFill="1" applyBorder="1" applyAlignment="1" applyProtection="1">
      <alignment horizontal="right" wrapText="1" indent="1"/>
      <protection hidden="1"/>
    </xf>
    <xf numFmtId="0" fontId="5" fillId="0" borderId="0" xfId="0" applyFont="1" applyAlignment="1" applyProtection="1">
      <alignment horizontal="left" wrapText="1"/>
      <protection hidden="1"/>
    </xf>
    <xf numFmtId="0" fontId="5" fillId="0" borderId="0" xfId="0" applyFont="1" applyBorder="1" applyAlignment="1" applyProtection="1">
      <alignment horizontal="left" wrapText="1"/>
      <protection hidden="1"/>
    </xf>
    <xf numFmtId="0" fontId="2" fillId="0" borderId="0" xfId="0" applyFont="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3" fontId="2" fillId="7" borderId="0" xfId="0" applyNumberFormat="1" applyFont="1" applyFill="1" applyBorder="1" applyAlignment="1">
      <alignment horizontal="center"/>
    </xf>
    <xf numFmtId="3" fontId="2" fillId="7" borderId="15" xfId="0" applyNumberFormat="1" applyFont="1" applyFill="1" applyBorder="1" applyAlignment="1">
      <alignment horizontal="center"/>
    </xf>
    <xf numFmtId="0" fontId="30" fillId="0" borderId="0" xfId="0" applyFont="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3" fontId="17" fillId="0" borderId="2" xfId="0" applyNumberFormat="1" applyFont="1" applyFill="1" applyBorder="1" applyAlignment="1" applyProtection="1">
      <alignment wrapText="1"/>
      <protection hidden="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0" xfId="0" applyFont="1" applyAlignment="1">
      <alignment horizontal="left" vertical="center" wrapText="1"/>
    </xf>
    <xf numFmtId="0" fontId="1" fillId="0" borderId="2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wrapText="1"/>
    </xf>
    <xf numFmtId="0" fontId="1" fillId="0" borderId="17" xfId="0" applyFont="1" applyBorder="1" applyAlignment="1">
      <alignment horizontal="center" vertical="center"/>
    </xf>
    <xf numFmtId="0" fontId="1" fillId="0" borderId="16" xfId="0" applyFont="1" applyBorder="1" applyAlignment="1">
      <alignment horizontal="center" vertical="center"/>
    </xf>
    <xf numFmtId="166" fontId="3" fillId="10" borderId="4" xfId="0" applyNumberFormat="1" applyFont="1" applyFill="1" applyBorder="1" applyAlignment="1" applyProtection="1">
      <alignment horizontal="right" indent="1"/>
      <protection locked="0"/>
    </xf>
    <xf numFmtId="166" fontId="3" fillId="10" borderId="16" xfId="0" applyNumberFormat="1" applyFont="1" applyFill="1" applyBorder="1" applyAlignment="1" applyProtection="1">
      <alignment horizontal="right" indent="1"/>
      <protection locked="0"/>
    </xf>
    <xf numFmtId="166" fontId="3" fillId="0" borderId="2" xfId="0" applyNumberFormat="1" applyFont="1" applyFill="1" applyBorder="1" applyAlignment="1" applyProtection="1">
      <alignment horizontal="right" wrapText="1" indent="1"/>
      <protection hidden="1"/>
    </xf>
    <xf numFmtId="166" fontId="3" fillId="0" borderId="15" xfId="0" applyNumberFormat="1" applyFont="1" applyFill="1" applyBorder="1" applyAlignment="1" applyProtection="1">
      <alignment horizontal="right" wrapText="1" indent="1"/>
      <protection hidden="1"/>
    </xf>
    <xf numFmtId="167" fontId="3" fillId="10" borderId="2" xfId="0" applyNumberFormat="1" applyFont="1" applyFill="1" applyBorder="1" applyAlignment="1" applyProtection="1">
      <alignment horizontal="right" wrapText="1" indent="1"/>
      <protection locked="0"/>
    </xf>
    <xf numFmtId="167" fontId="3" fillId="10" borderId="15" xfId="0" applyNumberFormat="1" applyFont="1" applyFill="1" applyBorder="1" applyAlignment="1" applyProtection="1">
      <alignment horizontal="right" wrapText="1" indent="1"/>
      <protection locked="0"/>
    </xf>
    <xf numFmtId="166" fontId="3" fillId="10" borderId="2" xfId="0" applyNumberFormat="1" applyFont="1" applyFill="1" applyBorder="1" applyAlignment="1" applyProtection="1">
      <alignment horizontal="right" wrapText="1" indent="1"/>
      <protection locked="0"/>
    </xf>
    <xf numFmtId="166" fontId="3" fillId="10" borderId="15" xfId="0" applyNumberFormat="1" applyFont="1" applyFill="1" applyBorder="1" applyAlignment="1" applyProtection="1">
      <alignment horizontal="right" wrapText="1" indent="1"/>
      <protection locked="0"/>
    </xf>
    <xf numFmtId="166" fontId="3" fillId="10" borderId="2" xfId="0" applyNumberFormat="1" applyFont="1" applyFill="1" applyBorder="1" applyAlignment="1" applyProtection="1">
      <alignment horizontal="right" indent="1"/>
      <protection locked="0"/>
    </xf>
    <xf numFmtId="166" fontId="3" fillId="10" borderId="15" xfId="0" applyNumberFormat="1" applyFont="1" applyFill="1" applyBorder="1" applyAlignment="1" applyProtection="1">
      <alignment horizontal="right" indent="1"/>
      <protection locked="0"/>
    </xf>
    <xf numFmtId="0" fontId="3" fillId="0" borderId="0" xfId="0" applyFont="1" applyBorder="1" applyAlignment="1" applyProtection="1">
      <alignment horizontal="left"/>
      <protection hidden="1"/>
    </xf>
    <xf numFmtId="3" fontId="3" fillId="7" borderId="0" xfId="0" applyNumberFormat="1" applyFont="1" applyFill="1" applyBorder="1" applyAlignment="1">
      <alignment horizontal="center"/>
    </xf>
    <xf numFmtId="166" fontId="3" fillId="0" borderId="12" xfId="0" applyNumberFormat="1" applyFont="1" applyFill="1" applyBorder="1" applyAlignment="1" applyProtection="1">
      <alignment horizontal="right" wrapText="1" indent="1"/>
      <protection hidden="1"/>
    </xf>
    <xf numFmtId="166" fontId="3" fillId="0" borderId="17" xfId="0" applyNumberFormat="1" applyFont="1" applyFill="1" applyBorder="1" applyAlignment="1" applyProtection="1">
      <alignment horizontal="right" wrapText="1" indent="1"/>
      <protection hidden="1"/>
    </xf>
    <xf numFmtId="0" fontId="13" fillId="3" borderId="0" xfId="0" applyFont="1" applyFill="1" applyAlignment="1">
      <alignment horizontal="left" vertical="top"/>
    </xf>
    <xf numFmtId="0" fontId="9" fillId="3" borderId="0" xfId="0" applyFont="1" applyFill="1" applyAlignment="1">
      <alignment horizontal="left" vertical="top"/>
    </xf>
    <xf numFmtId="0" fontId="20" fillId="0" borderId="0" xfId="0" applyFont="1" applyAlignment="1">
      <alignment horizontal="left"/>
    </xf>
    <xf numFmtId="0" fontId="21" fillId="0" borderId="0" xfId="0" applyFont="1" applyAlignment="1"/>
    <xf numFmtId="2" fontId="5" fillId="0" borderId="3" xfId="0" quotePrefix="1" applyNumberFormat="1" applyFont="1" applyFill="1" applyBorder="1" applyAlignment="1" applyProtection="1">
      <alignment horizontal="center"/>
      <protection hidden="1"/>
    </xf>
    <xf numFmtId="2" fontId="5" fillId="0" borderId="28" xfId="0" quotePrefix="1" applyNumberFormat="1" applyFont="1" applyFill="1" applyBorder="1" applyAlignment="1" applyProtection="1">
      <alignment horizontal="center"/>
      <protection hidden="1"/>
    </xf>
    <xf numFmtId="2" fontId="5" fillId="0" borderId="14" xfId="0" quotePrefix="1" applyNumberFormat="1" applyFont="1" applyFill="1" applyBorder="1" applyAlignment="1" applyProtection="1">
      <alignment horizontal="center"/>
      <protection hidden="1"/>
    </xf>
    <xf numFmtId="49" fontId="5" fillId="0" borderId="3" xfId="0" applyNumberFormat="1" applyFont="1" applyFill="1" applyBorder="1" applyAlignment="1" applyProtection="1">
      <alignment horizontal="center"/>
      <protection hidden="1"/>
    </xf>
    <xf numFmtId="49" fontId="5" fillId="0" borderId="14" xfId="0" applyNumberFormat="1" applyFont="1" applyFill="1" applyBorder="1" applyAlignment="1" applyProtection="1">
      <alignment horizontal="center"/>
      <protection hidden="1"/>
    </xf>
    <xf numFmtId="3" fontId="5" fillId="0" borderId="0" xfId="0" applyNumberFormat="1" applyFont="1" applyFill="1" applyBorder="1" applyAlignment="1" applyProtection="1">
      <alignment horizontal="left"/>
      <protection hidden="1"/>
    </xf>
    <xf numFmtId="0" fontId="3" fillId="0" borderId="15" xfId="0" applyFont="1" applyBorder="1" applyAlignment="1">
      <alignment horizontal="left" vertical="center" wrapText="1"/>
    </xf>
    <xf numFmtId="3" fontId="13" fillId="7" borderId="0" xfId="0" applyNumberFormat="1" applyFont="1" applyFill="1" applyBorder="1" applyAlignment="1">
      <alignment horizontal="center" vertical="center" wrapText="1"/>
    </xf>
    <xf numFmtId="0" fontId="5" fillId="4" borderId="0" xfId="0" applyFont="1" applyFill="1" applyAlignment="1">
      <alignment horizontal="left" vertical="center" wrapText="1"/>
    </xf>
    <xf numFmtId="0" fontId="45" fillId="0" borderId="0" xfId="0" applyFont="1" applyAlignment="1">
      <alignment horizontal="center" vertical="center" wrapText="1"/>
    </xf>
    <xf numFmtId="0" fontId="45" fillId="0" borderId="15" xfId="0" applyFont="1" applyBorder="1" applyAlignment="1">
      <alignment horizontal="center" vertical="center" wrapText="1"/>
    </xf>
    <xf numFmtId="0" fontId="5" fillId="3" borderId="0" xfId="0" applyFont="1" applyFill="1" applyAlignment="1">
      <alignment horizontal="left" vertical="center" wrapText="1"/>
    </xf>
    <xf numFmtId="3" fontId="1" fillId="0" borderId="9"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3" fillId="4" borderId="0" xfId="0" applyFont="1" applyFill="1" applyAlignment="1">
      <alignment horizontal="center" vertical="center"/>
    </xf>
    <xf numFmtId="0" fontId="3" fillId="4" borderId="11" xfId="0" applyFont="1" applyFill="1" applyBorder="1" applyAlignment="1">
      <alignment horizontal="center" vertical="center"/>
    </xf>
    <xf numFmtId="170" fontId="0" fillId="4" borderId="0" xfId="0" applyNumberFormat="1" applyFill="1" applyAlignment="1">
      <alignment horizontal="center" vertical="center"/>
    </xf>
    <xf numFmtId="170" fontId="0" fillId="4" borderId="11" xfId="0" applyNumberFormat="1" applyFill="1" applyBorder="1" applyAlignment="1">
      <alignment horizontal="center" vertical="center"/>
    </xf>
    <xf numFmtId="0" fontId="13" fillId="10" borderId="0" xfId="0" applyFont="1" applyFill="1" applyBorder="1" applyAlignment="1">
      <alignment horizontal="left" vertical="top" wrapText="1"/>
    </xf>
    <xf numFmtId="0" fontId="24" fillId="0" borderId="4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13" fillId="0" borderId="15" xfId="0" applyFont="1" applyBorder="1" applyAlignment="1">
      <alignment horizontal="left" wrapText="1"/>
    </xf>
    <xf numFmtId="2" fontId="5" fillId="0" borderId="3" xfId="0"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hidden="1"/>
    </xf>
    <xf numFmtId="2" fontId="5" fillId="0" borderId="14" xfId="0" applyNumberFormat="1" applyFont="1" applyFill="1" applyBorder="1" applyAlignment="1" applyProtection="1">
      <alignment horizontal="center"/>
      <protection hidden="1"/>
    </xf>
    <xf numFmtId="3" fontId="2" fillId="10" borderId="12" xfId="0" applyNumberFormat="1" applyFont="1" applyFill="1" applyBorder="1" applyAlignment="1">
      <alignment horizontal="center" vertical="center" wrapText="1"/>
    </xf>
    <xf numFmtId="3" fontId="2" fillId="10" borderId="5" xfId="0" applyNumberFormat="1" applyFont="1" applyFill="1" applyBorder="1" applyAlignment="1">
      <alignment horizontal="center" vertical="center" wrapText="1"/>
    </xf>
    <xf numFmtId="3" fontId="2" fillId="10" borderId="4" xfId="0" applyNumberFormat="1" applyFont="1" applyFill="1" applyBorder="1" applyAlignment="1">
      <alignment horizontal="center" vertical="center" wrapText="1"/>
    </xf>
    <xf numFmtId="3" fontId="2" fillId="10" borderId="11" xfId="0" applyNumberFormat="1" applyFont="1" applyFill="1" applyBorder="1" applyAlignment="1">
      <alignment horizontal="center" vertical="center" wrapText="1"/>
    </xf>
    <xf numFmtId="3" fontId="2" fillId="10" borderId="13" xfId="0" applyNumberFormat="1" applyFont="1" applyFill="1" applyBorder="1" applyAlignment="1">
      <alignment horizontal="center" wrapText="1"/>
    </xf>
    <xf numFmtId="0" fontId="38" fillId="3" borderId="0" xfId="0" applyFont="1" applyFill="1" applyAlignment="1">
      <alignment horizontal="left" vertical="top" wrapText="1"/>
    </xf>
    <xf numFmtId="3" fontId="2" fillId="10" borderId="3" xfId="0" applyNumberFormat="1" applyFont="1" applyFill="1" applyBorder="1" applyAlignment="1">
      <alignment horizontal="center"/>
    </xf>
    <xf numFmtId="3" fontId="2" fillId="10" borderId="28" xfId="0" applyNumberFormat="1" applyFont="1" applyFill="1" applyBorder="1" applyAlignment="1">
      <alignment horizontal="center"/>
    </xf>
    <xf numFmtId="3" fontId="2" fillId="10" borderId="14" xfId="0" applyNumberFormat="1" applyFont="1" applyFill="1" applyBorder="1" applyAlignment="1">
      <alignment horizontal="center"/>
    </xf>
    <xf numFmtId="3" fontId="8" fillId="3" borderId="0" xfId="0" applyNumberFormat="1" applyFont="1" applyFill="1" applyAlignment="1">
      <alignment horizontal="left" vertical="top" wrapText="1"/>
    </xf>
    <xf numFmtId="3" fontId="2" fillId="10" borderId="17" xfId="0" applyNumberFormat="1" applyFont="1" applyFill="1" applyBorder="1" applyAlignment="1">
      <alignment horizontal="center" vertical="center" wrapText="1"/>
    </xf>
    <xf numFmtId="3" fontId="2" fillId="10" borderId="16" xfId="0" applyNumberFormat="1" applyFont="1" applyFill="1" applyBorder="1" applyAlignment="1">
      <alignment horizontal="center" vertical="center" wrapText="1"/>
    </xf>
    <xf numFmtId="0" fontId="8" fillId="3" borderId="0" xfId="0" applyFont="1" applyFill="1" applyAlignment="1">
      <alignment horizontal="left" vertical="top" wrapText="1"/>
    </xf>
    <xf numFmtId="0" fontId="13" fillId="8" borderId="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15" borderId="0" xfId="0" applyFont="1" applyFill="1" applyAlignment="1">
      <alignment horizontal="center" vertical="top" wrapText="1"/>
    </xf>
    <xf numFmtId="0" fontId="13" fillId="15" borderId="5" xfId="0" applyFont="1" applyFill="1" applyBorder="1" applyAlignment="1">
      <alignment horizontal="center" vertical="top" wrapText="1"/>
    </xf>
    <xf numFmtId="0" fontId="2" fillId="3" borderId="0" xfId="0" applyFont="1" applyFill="1" applyBorder="1" applyAlignment="1">
      <alignment horizontal="left" vertical="top"/>
    </xf>
    <xf numFmtId="169" fontId="0" fillId="0" borderId="2" xfId="0" applyNumberFormat="1" applyBorder="1"/>
    <xf numFmtId="169" fontId="0" fillId="0" borderId="15" xfId="0" applyNumberFormat="1" applyBorder="1"/>
    <xf numFmtId="169" fontId="0" fillId="0" borderId="4" xfId="0" applyNumberFormat="1" applyBorder="1"/>
    <xf numFmtId="169" fontId="0" fillId="0" borderId="16" xfId="0" applyNumberFormat="1" applyBorder="1"/>
    <xf numFmtId="0" fontId="5" fillId="3" borderId="0" xfId="0" applyFont="1" applyFill="1" applyBorder="1" applyAlignment="1">
      <alignment horizontal="left" vertical="top"/>
    </xf>
    <xf numFmtId="3" fontId="2" fillId="4" borderId="0" xfId="0" applyNumberFormat="1" applyFont="1" applyFill="1" applyAlignment="1">
      <alignment horizontal="center" wrapText="1"/>
    </xf>
    <xf numFmtId="3" fontId="0" fillId="4" borderId="0" xfId="0" applyNumberFormat="1" applyFill="1" applyAlignment="1">
      <alignment horizontal="center" wrapText="1"/>
    </xf>
  </cellXfs>
  <cellStyles count="4">
    <cellStyle name="Milliers 2" xfId="1" xr:uid="{00000000-0005-0000-0000-000000000000}"/>
    <cellStyle name="Milliers 2 2" xfId="2" xr:uid="{00000000-0005-0000-0000-000001000000}"/>
    <cellStyle name="Normal" xfId="0" builtinId="0"/>
    <cellStyle name="Normal 2" xfId="3" xr:uid="{00000000-0005-0000-0000-000003000000}"/>
  </cellStyles>
  <dxfs count="0"/>
  <tableStyles count="0" defaultTableStyle="TableStyleMedium9" defaultPivotStyle="PivotStyleLight16"/>
  <colors>
    <mruColors>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7\0066-AUT\38.%20Financi&#235;le%20gegevens%20-%20Donn&#233;es%20financi&#232;res\Model%20jaarrekening%20sch&#233;ma%20des%20comptes\Sch&#233;ma%20des%20comptes%20mod&#232;le%20exercice%202019\Repropress%20mod&#232;le%20sp&#233;cifique\Jaarrekening%20NL%20boekjaar%202019%20-%20Repropre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E7\0066-Auteursrechten\DD7%20Financi&#235;le%20gegevens\Model%20jaarrekening%20sch&#233;ma%20des%20comptes\Sch&#233;mas%20des%20comptes%20NOUVEAU%20KB\Sch&#233;mas%20des%20comptes%20FR%202019%20Yell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1"/>
      <sheetName val="2.2"/>
      <sheetName val="Activa"/>
      <sheetName val="Passiva"/>
      <sheetName val="Resultatenrekening"/>
      <sheetName val="5"/>
      <sheetName val="6.1"/>
      <sheetName val="6.2.1"/>
      <sheetName val="6.2.2"/>
      <sheetName val="6.2.3"/>
      <sheetName val="6.2.4"/>
      <sheetName val=" 6.2.5"/>
      <sheetName val="6.3.1"/>
      <sheetName val="6.3.2"/>
      <sheetName val="6.3.3"/>
      <sheetName val="6.3.4"/>
      <sheetName val="6.3.5"/>
      <sheetName val="6.3.6"/>
      <sheetName val="6.4.1"/>
      <sheetName val="6.4.2"/>
      <sheetName val="6.4.3"/>
      <sheetName val="6.5.1"/>
      <sheetName val="6.5.2"/>
      <sheetName val="6.6"/>
      <sheetName val="6.7.1"/>
      <sheetName val="6.7.2"/>
      <sheetName val="6.8"/>
      <sheetName val="6.9"/>
      <sheetName val="6.9 bis"/>
      <sheetName val="6.10"/>
      <sheetName val="6.11"/>
      <sheetName val="6.12"/>
      <sheetName val="6.13"/>
      <sheetName val="6.13 bis"/>
      <sheetName val="6.14"/>
      <sheetName val="6.15"/>
      <sheetName val="6.16"/>
      <sheetName val="6.17"/>
      <sheetName val="6.18"/>
      <sheetName val="sectie C a"/>
      <sheetName val="sectie C b"/>
      <sheetName val="sectie C c"/>
      <sheetName val="sectie C d"/>
      <sheetName val="sectie C e"/>
      <sheetName val="sectie C f"/>
      <sheetName val="6.19 Waarderingsregels"/>
      <sheetName val="6.20 Andere toelichting"/>
      <sheetName val="7 Jaarverslag"/>
      <sheetName val="8 Verslag comm."/>
      <sheetName val="9 Betalingen aan overheden"/>
      <sheetName val="10 SOCIALE BALANS"/>
      <sheetName val="11 Remuneratieverslag"/>
      <sheetName val="12 Belangenconflicten"/>
      <sheetName val="13 Verslag raad toezicht"/>
      <sheetName val="14 Jaarrekeningen"/>
      <sheetName val="15 Andere"/>
      <sheetName val="CONTROLES"/>
    </sheetNames>
    <sheetDataSet>
      <sheetData sheetId="0">
        <row r="15">
          <cell r="O15"/>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1."/>
      <sheetName val="2.2."/>
      <sheetName val="Actif"/>
      <sheetName val="Passif"/>
      <sheetName val="Compte résultats"/>
      <sheetName val="5"/>
      <sheetName val="6.1"/>
      <sheetName val="6.2.1."/>
      <sheetName val="6.2.1"/>
      <sheetName val="6.2.2"/>
      <sheetName val="6.2.3"/>
      <sheetName val="6.2.4"/>
      <sheetName val="6.2.5"/>
      <sheetName val="6.3.1"/>
      <sheetName val="6.3.2"/>
      <sheetName val="6.3.3"/>
      <sheetName val="6.3.4"/>
      <sheetName val="6.3.5"/>
      <sheetName val="6.3.6"/>
      <sheetName val="6.4.1"/>
      <sheetName val="6.4.2"/>
      <sheetName val="6.4.3"/>
      <sheetName val="6.5.1"/>
      <sheetName val="6.5.2"/>
      <sheetName val="6.6"/>
      <sheetName val="6.7.1"/>
      <sheetName val="6.7.2"/>
      <sheetName val="6.8"/>
      <sheetName val="6.9"/>
      <sheetName val="6.9 bis"/>
      <sheetName val="6.10"/>
      <sheetName val="6.11"/>
      <sheetName val="6.12"/>
      <sheetName val="6.13"/>
      <sheetName val="6.13 bis"/>
      <sheetName val="6.14"/>
      <sheetName val="6.15"/>
      <sheetName val="6.16"/>
      <sheetName val="6.17"/>
      <sheetName val="6.18"/>
      <sheetName val="section C a"/>
      <sheetName val="section C b"/>
      <sheetName val="section C c"/>
      <sheetName val="section C d"/>
      <sheetName val="section C e"/>
      <sheetName val="section C f"/>
      <sheetName val="6.19 Reg Eval."/>
      <sheetName val="7 Rap Gestion"/>
      <sheetName val="8 Rap Comm"/>
      <sheetName val="9 Rap Gouvernements"/>
      <sheetName val="10 BILAN SOCIAL"/>
      <sheetName val="CONTRO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
  <sheetViews>
    <sheetView tabSelected="1" view="pageBreakPreview" zoomScaleNormal="100" zoomScaleSheetLayoutView="100" workbookViewId="0">
      <selection activeCell="C9" sqref="C9:M9"/>
    </sheetView>
  </sheetViews>
  <sheetFormatPr defaultColWidth="11.42578125" defaultRowHeight="12.75" x14ac:dyDescent="0.2"/>
  <cols>
    <col min="1" max="1" width="11.42578125" style="23" customWidth="1"/>
    <col min="2" max="2" width="7.28515625" style="23" customWidth="1"/>
    <col min="3" max="3" width="3.85546875" style="23" customWidth="1"/>
    <col min="4" max="4" width="3.5703125" style="23" customWidth="1"/>
    <col min="5" max="5" width="2" style="23" customWidth="1"/>
    <col min="6" max="6" width="3.42578125" style="23" customWidth="1"/>
    <col min="7" max="7" width="3.85546875" style="23" customWidth="1"/>
    <col min="8" max="8" width="1.42578125" style="23" bestFit="1" customWidth="1"/>
    <col min="9" max="9" width="6.85546875" style="23" customWidth="1"/>
    <col min="10" max="10" width="4.5703125" style="23" customWidth="1"/>
    <col min="11" max="11" width="5.42578125" style="23" customWidth="1"/>
    <col min="12" max="12" width="7.5703125" style="23" customWidth="1"/>
    <col min="13" max="13" width="7.140625" style="23" customWidth="1"/>
    <col min="14" max="14" width="6.85546875" style="23" customWidth="1"/>
    <col min="15" max="15" width="6.42578125" style="23" customWidth="1"/>
    <col min="16" max="16" width="4.85546875" style="23" customWidth="1"/>
    <col min="17" max="17" width="5.7109375" style="23" customWidth="1"/>
    <col min="18" max="18" width="7.5703125" style="23" customWidth="1"/>
    <col min="19" max="16384" width="11.42578125" style="23"/>
  </cols>
  <sheetData>
    <row r="1" spans="1:20" ht="33" customHeight="1" x14ac:dyDescent="0.25">
      <c r="A1" s="115">
        <v>10</v>
      </c>
      <c r="B1" s="805"/>
      <c r="C1" s="801"/>
      <c r="D1" s="801"/>
      <c r="E1" s="802"/>
      <c r="F1" s="805"/>
      <c r="G1" s="801"/>
      <c r="H1" s="801"/>
      <c r="I1" s="801"/>
      <c r="J1" s="802"/>
      <c r="K1" s="21"/>
      <c r="L1" s="20">
        <v>1</v>
      </c>
      <c r="M1" s="22" t="s">
        <v>79</v>
      </c>
      <c r="N1" s="21"/>
      <c r="O1" s="797"/>
      <c r="P1" s="797"/>
      <c r="Q1" s="797"/>
      <c r="R1" s="797"/>
    </row>
    <row r="2" spans="1:20" x14ac:dyDescent="0.2">
      <c r="A2" s="24" t="s">
        <v>80</v>
      </c>
      <c r="B2" s="798" t="s">
        <v>87</v>
      </c>
      <c r="C2" s="799"/>
      <c r="D2" s="799"/>
      <c r="E2" s="800"/>
      <c r="F2" s="798"/>
      <c r="G2" s="799"/>
      <c r="H2" s="799"/>
      <c r="I2" s="799"/>
      <c r="J2" s="800"/>
      <c r="K2" s="24" t="s">
        <v>88</v>
      </c>
      <c r="L2" s="24" t="s">
        <v>89</v>
      </c>
      <c r="M2" s="24" t="s">
        <v>37</v>
      </c>
      <c r="N2" s="25"/>
      <c r="O2" s="801"/>
      <c r="P2" s="802"/>
      <c r="Q2" s="803" t="s">
        <v>1220</v>
      </c>
      <c r="R2" s="804"/>
      <c r="S2" s="84"/>
    </row>
    <row r="3" spans="1:20" x14ac:dyDescent="0.2">
      <c r="A3" s="806"/>
      <c r="B3" s="806"/>
      <c r="C3" s="806"/>
      <c r="D3" s="806"/>
      <c r="E3" s="806"/>
      <c r="F3" s="806"/>
      <c r="G3" s="806"/>
      <c r="H3" s="806"/>
      <c r="I3" s="806"/>
      <c r="J3" s="806"/>
      <c r="K3" s="806"/>
      <c r="L3" s="806"/>
      <c r="M3" s="806"/>
      <c r="N3" s="806"/>
      <c r="O3" s="806"/>
      <c r="P3" s="806"/>
      <c r="Q3" s="806"/>
      <c r="R3" s="806"/>
    </row>
    <row r="4" spans="1:20" ht="34.5" customHeight="1" x14ac:dyDescent="0.25">
      <c r="A4" s="542"/>
      <c r="B4" s="807" t="s">
        <v>1001</v>
      </c>
      <c r="C4" s="808"/>
      <c r="D4" s="808"/>
      <c r="E4" s="808"/>
      <c r="F4" s="808"/>
      <c r="G4" s="808"/>
      <c r="H4" s="808"/>
      <c r="I4" s="808"/>
      <c r="J4" s="808"/>
      <c r="K4" s="808"/>
      <c r="L4" s="808"/>
      <c r="M4" s="808"/>
      <c r="N4" s="808"/>
      <c r="O4" s="808"/>
      <c r="P4" s="809"/>
      <c r="Q4" s="187"/>
      <c r="R4" s="187"/>
      <c r="T4" s="326"/>
    </row>
    <row r="5" spans="1:20" x14ac:dyDescent="0.2">
      <c r="A5" s="771"/>
      <c r="B5" s="771"/>
      <c r="C5" s="771"/>
      <c r="D5" s="771"/>
      <c r="E5" s="771"/>
      <c r="F5" s="771"/>
      <c r="G5" s="771"/>
      <c r="H5" s="771"/>
      <c r="I5" s="771"/>
      <c r="J5" s="771"/>
      <c r="K5" s="771"/>
      <c r="L5" s="771"/>
      <c r="M5" s="771"/>
      <c r="N5" s="771"/>
      <c r="O5" s="771"/>
      <c r="P5" s="771"/>
      <c r="Q5" s="771"/>
      <c r="R5" s="771"/>
    </row>
    <row r="6" spans="1:20" ht="17.100000000000001" customHeight="1" x14ac:dyDescent="0.2">
      <c r="A6" s="513" t="s">
        <v>90</v>
      </c>
      <c r="B6" s="789"/>
      <c r="C6" s="789"/>
      <c r="D6" s="789"/>
      <c r="E6" s="789"/>
      <c r="F6" s="789"/>
      <c r="G6" s="789"/>
      <c r="H6" s="789"/>
      <c r="I6" s="789"/>
      <c r="J6" s="789"/>
      <c r="K6" s="789"/>
      <c r="L6" s="789"/>
      <c r="M6" s="789"/>
      <c r="N6" s="789"/>
      <c r="O6" s="789"/>
      <c r="P6" s="789"/>
      <c r="Q6" s="789"/>
      <c r="R6" s="789"/>
    </row>
    <row r="7" spans="1:20" x14ac:dyDescent="0.2">
      <c r="A7" s="789"/>
      <c r="B7" s="789"/>
      <c r="C7" s="789"/>
      <c r="D7" s="789"/>
      <c r="E7" s="789"/>
      <c r="F7" s="789"/>
      <c r="G7" s="789"/>
      <c r="H7" s="789"/>
      <c r="I7" s="789"/>
      <c r="J7" s="789"/>
      <c r="K7" s="789"/>
      <c r="L7" s="789"/>
      <c r="M7" s="789"/>
      <c r="N7" s="789"/>
      <c r="O7" s="789"/>
      <c r="P7" s="789"/>
      <c r="Q7" s="789"/>
      <c r="R7" s="789"/>
    </row>
    <row r="8" spans="1:20" ht="17.100000000000001" customHeight="1" x14ac:dyDescent="0.2">
      <c r="A8" s="514" t="s">
        <v>91</v>
      </c>
      <c r="B8" s="514"/>
      <c r="C8" s="790"/>
      <c r="D8" s="795"/>
      <c r="E8" s="795"/>
      <c r="F8" s="795"/>
      <c r="G8" s="795"/>
      <c r="H8" s="795"/>
      <c r="I8" s="795"/>
      <c r="J8" s="795"/>
      <c r="K8" s="795"/>
      <c r="L8" s="795"/>
      <c r="M8" s="795"/>
      <c r="N8" s="795"/>
      <c r="O8" s="795"/>
      <c r="P8" s="795"/>
      <c r="Q8" s="795"/>
      <c r="R8" s="795"/>
    </row>
    <row r="9" spans="1:20" ht="17.100000000000001" customHeight="1" x14ac:dyDescent="0.2">
      <c r="A9" s="794" t="s">
        <v>92</v>
      </c>
      <c r="B9" s="794"/>
      <c r="C9" s="790"/>
      <c r="D9" s="790"/>
      <c r="E9" s="790"/>
      <c r="F9" s="790"/>
      <c r="G9" s="790"/>
      <c r="H9" s="790"/>
      <c r="I9" s="790"/>
      <c r="J9" s="790"/>
      <c r="K9" s="790"/>
      <c r="L9" s="790"/>
      <c r="M9" s="790"/>
      <c r="N9" s="513" t="s">
        <v>93</v>
      </c>
      <c r="O9" s="515"/>
      <c r="P9" s="513" t="s">
        <v>94</v>
      </c>
      <c r="Q9" s="790"/>
      <c r="R9" s="790"/>
    </row>
    <row r="10" spans="1:20" ht="17.100000000000001" customHeight="1" x14ac:dyDescent="0.2">
      <c r="A10" s="504" t="s">
        <v>95</v>
      </c>
      <c r="B10" s="504"/>
      <c r="C10" s="817"/>
      <c r="D10" s="817"/>
      <c r="E10" s="513" t="s">
        <v>96</v>
      </c>
      <c r="F10" s="513"/>
      <c r="G10" s="513"/>
      <c r="H10" s="789"/>
      <c r="I10" s="789"/>
      <c r="J10" s="789"/>
      <c r="K10" s="789"/>
      <c r="L10" s="789"/>
      <c r="M10" s="789"/>
      <c r="N10" s="789"/>
      <c r="O10" s="789"/>
      <c r="P10" s="789"/>
      <c r="Q10" s="789"/>
      <c r="R10" s="789"/>
    </row>
    <row r="11" spans="1:20" ht="17.100000000000001" customHeight="1" x14ac:dyDescent="0.2">
      <c r="A11" s="794" t="s">
        <v>97</v>
      </c>
      <c r="B11" s="794"/>
      <c r="C11" s="789"/>
      <c r="D11" s="789"/>
      <c r="E11" s="789"/>
      <c r="F11" s="789"/>
      <c r="G11" s="789"/>
      <c r="H11" s="789"/>
      <c r="I11" s="789"/>
      <c r="J11" s="793"/>
      <c r="K11" s="793"/>
      <c r="L11" s="793"/>
      <c r="M11" s="793"/>
      <c r="N11" s="793"/>
      <c r="O11" s="793"/>
      <c r="P11" s="793"/>
      <c r="Q11" s="793"/>
      <c r="R11" s="793"/>
    </row>
    <row r="12" spans="1:20" ht="17.100000000000001" customHeight="1" x14ac:dyDescent="0.2">
      <c r="A12" s="796" t="s">
        <v>1204</v>
      </c>
      <c r="B12" s="816"/>
      <c r="C12" s="816"/>
      <c r="D12" s="816"/>
      <c r="E12" s="816"/>
      <c r="F12" s="816"/>
      <c r="G12" s="816"/>
      <c r="H12" s="816"/>
      <c r="I12" s="816"/>
      <c r="J12" s="816"/>
      <c r="K12" s="816"/>
      <c r="L12" s="816"/>
      <c r="M12" s="789"/>
      <c r="N12" s="789"/>
      <c r="O12" s="789"/>
      <c r="P12" s="789"/>
      <c r="Q12" s="789"/>
      <c r="R12" s="789"/>
    </row>
    <row r="13" spans="1:20" ht="17.100000000000001" customHeight="1" x14ac:dyDescent="0.2">
      <c r="A13" s="513" t="s">
        <v>98</v>
      </c>
      <c r="B13" s="513"/>
      <c r="C13" s="513"/>
      <c r="D13" s="513"/>
      <c r="E13" s="789"/>
      <c r="F13" s="789"/>
      <c r="G13" s="789"/>
      <c r="H13" s="789"/>
      <c r="I13" s="789"/>
      <c r="J13" s="789"/>
      <c r="K13" s="789"/>
      <c r="L13" s="789"/>
      <c r="M13" s="790"/>
      <c r="N13" s="790"/>
      <c r="O13" s="790"/>
      <c r="P13" s="790"/>
      <c r="Q13" s="790"/>
      <c r="R13" s="790"/>
    </row>
    <row r="14" spans="1:20" ht="13.5" thickBot="1" x14ac:dyDescent="0.25">
      <c r="A14" s="771"/>
      <c r="B14" s="771"/>
      <c r="C14" s="771"/>
      <c r="D14" s="771"/>
      <c r="E14" s="771"/>
      <c r="F14" s="771"/>
      <c r="G14" s="771"/>
      <c r="H14" s="771"/>
      <c r="I14" s="771"/>
      <c r="J14" s="771"/>
      <c r="K14" s="771"/>
      <c r="L14" s="771"/>
      <c r="M14" s="771"/>
      <c r="N14" s="771"/>
      <c r="O14" s="771"/>
      <c r="P14" s="771"/>
      <c r="Q14" s="771"/>
      <c r="R14" s="771"/>
    </row>
    <row r="15" spans="1:20" ht="13.5" thickBot="1" x14ac:dyDescent="0.25">
      <c r="A15" s="771"/>
      <c r="B15" s="771"/>
      <c r="C15" s="771"/>
      <c r="D15" s="771"/>
      <c r="E15" s="771"/>
      <c r="F15" s="771"/>
      <c r="G15" s="771"/>
      <c r="H15" s="771"/>
      <c r="I15" s="771"/>
      <c r="J15" s="771"/>
      <c r="K15" s="771" t="s">
        <v>99</v>
      </c>
      <c r="L15" s="771"/>
      <c r="M15" s="771"/>
      <c r="N15" s="812"/>
      <c r="O15" s="813"/>
      <c r="P15" s="814"/>
      <c r="Q15" s="814"/>
      <c r="R15" s="815"/>
    </row>
    <row r="16" spans="1:20" x14ac:dyDescent="0.2">
      <c r="A16" s="771"/>
      <c r="B16" s="771"/>
      <c r="C16" s="771"/>
      <c r="D16" s="771"/>
      <c r="E16" s="771"/>
      <c r="F16" s="771"/>
      <c r="G16" s="771"/>
      <c r="H16" s="771"/>
      <c r="I16" s="771"/>
      <c r="J16" s="771"/>
      <c r="K16" s="771"/>
      <c r="L16" s="771"/>
      <c r="M16" s="771"/>
      <c r="N16" s="771"/>
      <c r="O16" s="771"/>
      <c r="P16" s="771"/>
      <c r="Q16" s="771"/>
      <c r="R16" s="771"/>
    </row>
    <row r="17" spans="1:18" x14ac:dyDescent="0.2">
      <c r="A17" s="507" t="s">
        <v>100</v>
      </c>
      <c r="B17" s="818"/>
      <c r="C17" s="786"/>
      <c r="D17" s="787"/>
      <c r="E17" s="819" t="s">
        <v>1002</v>
      </c>
      <c r="F17" s="820"/>
      <c r="G17" s="820"/>
      <c r="H17" s="820"/>
      <c r="I17" s="820"/>
      <c r="J17" s="820"/>
      <c r="K17" s="820"/>
      <c r="L17" s="820"/>
      <c r="M17" s="820"/>
      <c r="N17" s="820"/>
      <c r="O17" s="820"/>
      <c r="P17" s="820"/>
      <c r="Q17" s="820"/>
      <c r="R17" s="820"/>
    </row>
    <row r="18" spans="1:18" x14ac:dyDescent="0.2">
      <c r="A18" s="780" t="s">
        <v>101</v>
      </c>
      <c r="B18" s="780"/>
      <c r="C18" s="780"/>
      <c r="D18" s="780"/>
      <c r="E18" s="780"/>
      <c r="F18" s="780"/>
      <c r="G18" s="780"/>
      <c r="H18" s="780"/>
      <c r="I18" s="780"/>
      <c r="J18" s="780"/>
      <c r="K18" s="780"/>
      <c r="L18" s="780"/>
      <c r="M18" s="780"/>
      <c r="N18" s="780"/>
      <c r="O18" s="780"/>
      <c r="P18" s="780"/>
      <c r="Q18" s="780"/>
      <c r="R18" s="780"/>
    </row>
    <row r="19" spans="1:18" ht="9.9499999999999993" customHeight="1" x14ac:dyDescent="0.2">
      <c r="A19" s="810"/>
      <c r="B19" s="810"/>
      <c r="C19" s="810"/>
      <c r="D19" s="810"/>
      <c r="E19" s="810"/>
      <c r="F19" s="810"/>
      <c r="G19" s="810"/>
      <c r="H19" s="810"/>
      <c r="I19" s="810"/>
      <c r="J19" s="810"/>
      <c r="K19" s="810"/>
      <c r="L19" s="810"/>
      <c r="M19" s="810"/>
      <c r="N19" s="810"/>
      <c r="O19" s="810"/>
      <c r="P19" s="810"/>
      <c r="Q19" s="810"/>
      <c r="R19" s="810"/>
    </row>
    <row r="20" spans="1:18" ht="9.9499999999999993" customHeight="1" x14ac:dyDescent="0.2">
      <c r="A20" s="811"/>
      <c r="B20" s="811"/>
      <c r="C20" s="811"/>
      <c r="D20" s="811"/>
      <c r="E20" s="811"/>
      <c r="F20" s="811"/>
      <c r="G20" s="811"/>
      <c r="H20" s="811"/>
      <c r="I20" s="811"/>
      <c r="J20" s="811"/>
      <c r="K20" s="811"/>
      <c r="L20" s="811"/>
      <c r="M20" s="811"/>
      <c r="N20" s="811"/>
      <c r="O20" s="811"/>
      <c r="P20" s="811"/>
      <c r="Q20" s="811"/>
      <c r="R20" s="811"/>
    </row>
    <row r="21" spans="1:18" x14ac:dyDescent="0.2">
      <c r="A21" s="796"/>
      <c r="B21" s="796"/>
      <c r="C21" s="796"/>
      <c r="D21" s="645"/>
      <c r="E21" s="645"/>
      <c r="F21" s="645"/>
      <c r="G21" s="645"/>
      <c r="H21" s="645"/>
      <c r="I21" s="645"/>
      <c r="J21" s="645"/>
      <c r="K21" s="645"/>
      <c r="L21" s="645"/>
      <c r="M21" s="645"/>
      <c r="N21" s="645"/>
      <c r="O21" s="645"/>
      <c r="P21" s="645"/>
      <c r="Q21" s="645"/>
      <c r="R21" s="645"/>
    </row>
    <row r="22" spans="1:18" x14ac:dyDescent="0.2">
      <c r="A22" s="796" t="s">
        <v>1003</v>
      </c>
      <c r="B22" s="796"/>
      <c r="C22" s="776" t="s">
        <v>1006</v>
      </c>
      <c r="D22" s="777"/>
      <c r="E22" s="777"/>
      <c r="F22" s="778"/>
      <c r="G22" s="645"/>
      <c r="H22" s="645"/>
      <c r="I22" s="645"/>
      <c r="J22" s="645"/>
      <c r="K22" s="645"/>
      <c r="L22" s="645"/>
      <c r="M22" s="645"/>
      <c r="N22" s="645"/>
      <c r="O22" s="645"/>
      <c r="P22" s="645"/>
      <c r="Q22" s="645"/>
      <c r="R22" s="645"/>
    </row>
    <row r="23" spans="1:18" ht="9.9499999999999993" customHeight="1" thickBot="1" x14ac:dyDescent="0.25">
      <c r="A23" s="645"/>
      <c r="B23" s="645"/>
      <c r="C23" s="645"/>
      <c r="D23" s="645"/>
      <c r="E23" s="645"/>
      <c r="F23" s="645"/>
      <c r="G23" s="645"/>
      <c r="H23" s="645"/>
      <c r="I23" s="645"/>
      <c r="J23" s="645"/>
      <c r="K23" s="645"/>
      <c r="L23" s="645"/>
      <c r="M23" s="645"/>
      <c r="N23" s="645"/>
      <c r="O23" s="645"/>
      <c r="P23" s="645"/>
      <c r="Q23" s="645"/>
      <c r="R23" s="645"/>
    </row>
    <row r="24" spans="1:18" ht="13.5" thickBot="1" x14ac:dyDescent="0.25">
      <c r="A24" s="780" t="s">
        <v>795</v>
      </c>
      <c r="B24" s="780"/>
      <c r="C24" s="780"/>
      <c r="D24" s="780"/>
      <c r="E24" s="780"/>
      <c r="F24" s="780"/>
      <c r="G24" s="780"/>
      <c r="H24" s="780"/>
      <c r="I24" s="780"/>
      <c r="J24" s="780"/>
      <c r="K24" s="780"/>
      <c r="L24" s="780"/>
      <c r="M24" s="791"/>
      <c r="N24" s="783"/>
      <c r="O24" s="784"/>
      <c r="P24" s="792"/>
      <c r="Q24" s="793"/>
      <c r="R24" s="793"/>
    </row>
    <row r="25" spans="1:18" ht="8.25" customHeight="1" thickBot="1" x14ac:dyDescent="0.25">
      <c r="A25" s="771"/>
      <c r="B25" s="771"/>
      <c r="C25" s="771"/>
      <c r="D25" s="771"/>
      <c r="E25" s="771"/>
      <c r="F25" s="771"/>
      <c r="G25" s="771"/>
      <c r="H25" s="771"/>
      <c r="I25" s="771"/>
      <c r="J25" s="771"/>
      <c r="K25" s="771"/>
      <c r="L25" s="771"/>
      <c r="M25" s="771"/>
      <c r="N25" s="771"/>
      <c r="O25" s="771"/>
      <c r="P25" s="771"/>
      <c r="Q25" s="771"/>
      <c r="R25" s="771"/>
    </row>
    <row r="26" spans="1:18" ht="13.5" thickBot="1" x14ac:dyDescent="0.25">
      <c r="A26" s="780" t="s">
        <v>102</v>
      </c>
      <c r="B26" s="780"/>
      <c r="C26" s="780"/>
      <c r="D26" s="780"/>
      <c r="E26" s="780"/>
      <c r="F26" s="780"/>
      <c r="G26" s="780"/>
      <c r="H26" s="780"/>
      <c r="I26" s="780"/>
      <c r="J26" s="781"/>
      <c r="K26" s="782"/>
      <c r="L26" s="783"/>
      <c r="M26" s="784"/>
      <c r="N26" s="506" t="s">
        <v>103</v>
      </c>
      <c r="O26" s="782"/>
      <c r="P26" s="783"/>
      <c r="Q26" s="784"/>
      <c r="R26" s="513"/>
    </row>
    <row r="27" spans="1:18" ht="7.5" customHeight="1" x14ac:dyDescent="0.2">
      <c r="A27" s="771"/>
      <c r="B27" s="771"/>
      <c r="C27" s="771"/>
      <c r="D27" s="771"/>
      <c r="E27" s="771"/>
      <c r="F27" s="771"/>
      <c r="G27" s="771"/>
      <c r="H27" s="771"/>
      <c r="I27" s="771"/>
      <c r="J27" s="771"/>
      <c r="K27" s="771"/>
      <c r="L27" s="771"/>
      <c r="M27" s="771"/>
      <c r="N27" s="771"/>
      <c r="O27" s="771"/>
      <c r="P27" s="771"/>
      <c r="Q27" s="771"/>
      <c r="R27" s="771"/>
    </row>
    <row r="28" spans="1:18" x14ac:dyDescent="0.2">
      <c r="A28" s="771"/>
      <c r="B28" s="771"/>
      <c r="C28" s="771"/>
      <c r="D28" s="771"/>
      <c r="E28" s="771"/>
      <c r="F28" s="780" t="s">
        <v>104</v>
      </c>
      <c r="G28" s="780"/>
      <c r="H28" s="780"/>
      <c r="I28" s="780"/>
      <c r="J28" s="788"/>
      <c r="K28" s="785"/>
      <c r="L28" s="786"/>
      <c r="M28" s="787"/>
      <c r="N28" s="506" t="s">
        <v>103</v>
      </c>
      <c r="O28" s="785"/>
      <c r="P28" s="786"/>
      <c r="Q28" s="787"/>
      <c r="R28" s="513"/>
    </row>
    <row r="29" spans="1:18" ht="8.25" customHeight="1" x14ac:dyDescent="0.2">
      <c r="A29" s="771"/>
      <c r="B29" s="771"/>
      <c r="C29" s="771"/>
      <c r="D29" s="771"/>
      <c r="E29" s="771"/>
      <c r="F29" s="771"/>
      <c r="G29" s="771"/>
      <c r="H29" s="771"/>
      <c r="I29" s="771"/>
      <c r="J29" s="771"/>
      <c r="K29" s="771"/>
      <c r="L29" s="771"/>
      <c r="M29" s="771"/>
      <c r="N29" s="771"/>
      <c r="O29" s="771"/>
      <c r="P29" s="771"/>
      <c r="Q29" s="771"/>
      <c r="R29" s="771"/>
    </row>
    <row r="30" spans="1:18" x14ac:dyDescent="0.2">
      <c r="A30" s="779" t="s">
        <v>105</v>
      </c>
      <c r="B30" s="779"/>
      <c r="C30" s="779"/>
      <c r="D30" s="779"/>
      <c r="E30" s="779"/>
      <c r="F30" s="779"/>
      <c r="G30" s="517" t="s">
        <v>106</v>
      </c>
      <c r="H30" s="518" t="s">
        <v>107</v>
      </c>
      <c r="I30" s="517" t="s">
        <v>332</v>
      </c>
      <c r="J30" s="28" t="s">
        <v>1004</v>
      </c>
      <c r="K30" s="28"/>
      <c r="L30" s="28"/>
      <c r="M30" s="28"/>
      <c r="N30" s="28"/>
      <c r="O30" s="28"/>
      <c r="P30" s="28"/>
      <c r="Q30" s="29"/>
      <c r="R30" s="29"/>
    </row>
    <row r="31" spans="1:18" ht="14.25" customHeight="1" x14ac:dyDescent="0.2">
      <c r="A31" s="771"/>
      <c r="B31" s="771"/>
      <c r="C31" s="771"/>
      <c r="D31" s="771"/>
      <c r="E31" s="771"/>
      <c r="F31" s="771"/>
      <c r="G31" s="771"/>
      <c r="H31" s="771"/>
      <c r="I31" s="771"/>
      <c r="J31" s="771"/>
      <c r="K31" s="771"/>
      <c r="L31" s="771"/>
      <c r="M31" s="771"/>
      <c r="N31" s="771"/>
      <c r="O31" s="771"/>
      <c r="P31" s="771"/>
      <c r="Q31" s="771"/>
      <c r="R31" s="771"/>
    </row>
    <row r="32" spans="1:18" ht="25.5" customHeight="1" x14ac:dyDescent="0.2">
      <c r="A32" s="775" t="s">
        <v>1205</v>
      </c>
      <c r="B32" s="775"/>
      <c r="C32" s="775"/>
      <c r="D32" s="775"/>
      <c r="E32" s="775"/>
      <c r="F32" s="775"/>
      <c r="G32" s="775"/>
      <c r="H32" s="775"/>
      <c r="I32" s="775"/>
      <c r="J32" s="775"/>
      <c r="K32" s="775"/>
      <c r="L32" s="775"/>
      <c r="M32" s="775"/>
      <c r="N32" s="775"/>
      <c r="O32" s="775"/>
      <c r="P32" s="775"/>
      <c r="Q32" s="775"/>
      <c r="R32" s="775"/>
    </row>
    <row r="33" spans="1:18" ht="10.5" customHeight="1" x14ac:dyDescent="0.2">
      <c r="A33" s="505"/>
      <c r="B33" s="505"/>
      <c r="C33" s="505"/>
      <c r="D33" s="505"/>
      <c r="E33" s="505"/>
      <c r="F33" s="505"/>
      <c r="G33" s="505"/>
      <c r="H33" s="505"/>
      <c r="I33" s="505"/>
      <c r="J33" s="505"/>
      <c r="K33" s="505"/>
      <c r="L33" s="505"/>
      <c r="M33" s="505"/>
      <c r="N33" s="505"/>
      <c r="O33" s="505"/>
      <c r="P33" s="505"/>
      <c r="Q33" s="505"/>
      <c r="R33" s="505"/>
    </row>
    <row r="34" spans="1:18" ht="14.25" customHeight="1" x14ac:dyDescent="0.2">
      <c r="A34" s="505"/>
      <c r="B34" s="505"/>
      <c r="C34" s="505"/>
      <c r="D34" s="505"/>
      <c r="E34" s="505"/>
      <c r="F34" s="505"/>
      <c r="G34" s="505"/>
      <c r="H34" s="505"/>
      <c r="I34" s="505"/>
      <c r="J34" s="505"/>
      <c r="K34" s="505"/>
      <c r="L34" s="505"/>
      <c r="M34" s="505"/>
      <c r="N34" s="505"/>
      <c r="O34" s="505"/>
      <c r="P34" s="505"/>
      <c r="Q34" s="505"/>
      <c r="R34" s="505"/>
    </row>
    <row r="35" spans="1:18" s="27" customFormat="1" x14ac:dyDescent="0.2">
      <c r="A35" s="356"/>
      <c r="B35" s="356"/>
      <c r="C35" s="356"/>
      <c r="D35" s="356"/>
      <c r="E35" s="356"/>
      <c r="F35" s="356"/>
      <c r="G35" s="519"/>
      <c r="H35" s="519"/>
      <c r="I35" s="519"/>
      <c r="J35" s="519"/>
      <c r="K35" s="519"/>
      <c r="L35" s="519"/>
      <c r="M35" s="519"/>
      <c r="N35" s="519"/>
      <c r="O35" s="519"/>
      <c r="P35" s="519"/>
      <c r="Q35" s="519"/>
      <c r="R35" s="519"/>
    </row>
    <row r="36" spans="1:18" s="27" customFormat="1" x14ac:dyDescent="0.2">
      <c r="A36" s="356"/>
      <c r="B36" s="356"/>
      <c r="C36" s="356"/>
      <c r="D36" s="356"/>
      <c r="E36" s="356"/>
      <c r="F36" s="356"/>
      <c r="G36" s="519"/>
      <c r="H36" s="519"/>
      <c r="I36" s="519"/>
      <c r="J36" s="519"/>
      <c r="K36" s="519"/>
      <c r="L36" s="519"/>
      <c r="M36" s="519"/>
      <c r="N36" s="519"/>
      <c r="O36" s="519"/>
      <c r="P36" s="519"/>
      <c r="Q36" s="519"/>
      <c r="R36" s="519"/>
    </row>
    <row r="37" spans="1:18" x14ac:dyDescent="0.2">
      <c r="A37" s="513"/>
      <c r="B37" s="513"/>
      <c r="C37" s="513"/>
      <c r="D37" s="513"/>
      <c r="E37" s="513"/>
      <c r="F37" s="513"/>
      <c r="G37" s="513"/>
      <c r="H37" s="771" t="s">
        <v>108</v>
      </c>
      <c r="I37" s="771"/>
      <c r="J37" s="771"/>
      <c r="K37" s="771"/>
      <c r="L37" s="771"/>
      <c r="M37" s="513"/>
      <c r="N37" s="771" t="s">
        <v>108</v>
      </c>
      <c r="O37" s="771"/>
      <c r="P37" s="771"/>
      <c r="Q37" s="771"/>
      <c r="R37" s="513"/>
    </row>
    <row r="38" spans="1:18" x14ac:dyDescent="0.2">
      <c r="A38" s="513"/>
      <c r="B38" s="513"/>
      <c r="C38" s="513"/>
      <c r="D38" s="513"/>
      <c r="E38" s="513"/>
      <c r="F38" s="513"/>
      <c r="G38" s="513"/>
      <c r="H38" s="774" t="s">
        <v>109</v>
      </c>
      <c r="I38" s="774"/>
      <c r="J38" s="774"/>
      <c r="K38" s="774"/>
      <c r="L38" s="774"/>
      <c r="M38" s="513"/>
      <c r="N38" s="774" t="s">
        <v>109</v>
      </c>
      <c r="O38" s="774"/>
      <c r="P38" s="774"/>
      <c r="Q38" s="774"/>
      <c r="R38" s="513"/>
    </row>
    <row r="39" spans="1:18" x14ac:dyDescent="0.2">
      <c r="A39" s="513"/>
      <c r="B39" s="513"/>
      <c r="C39" s="513"/>
      <c r="D39" s="513"/>
      <c r="E39" s="513"/>
      <c r="F39" s="513"/>
      <c r="G39" s="513"/>
      <c r="H39" s="773"/>
      <c r="I39" s="773"/>
      <c r="J39" s="773"/>
      <c r="K39" s="773"/>
      <c r="L39" s="773"/>
      <c r="M39" s="513"/>
      <c r="N39" s="773"/>
      <c r="O39" s="773"/>
      <c r="P39" s="773"/>
      <c r="Q39" s="773"/>
      <c r="R39" s="513"/>
    </row>
    <row r="40" spans="1:18" x14ac:dyDescent="0.2">
      <c r="A40" s="513"/>
      <c r="B40" s="513"/>
      <c r="C40" s="513"/>
      <c r="D40" s="513"/>
      <c r="E40" s="513"/>
      <c r="F40" s="513"/>
      <c r="G40" s="513"/>
      <c r="H40" s="773"/>
      <c r="I40" s="773"/>
      <c r="J40" s="773"/>
      <c r="K40" s="773"/>
      <c r="L40" s="773"/>
      <c r="M40" s="505"/>
      <c r="N40" s="773"/>
      <c r="O40" s="773"/>
      <c r="P40" s="773"/>
      <c r="Q40" s="773"/>
      <c r="R40" s="505"/>
    </row>
    <row r="41" spans="1:18" ht="9.9499999999999993" customHeight="1" x14ac:dyDescent="0.2">
      <c r="A41" s="516"/>
      <c r="B41" s="516"/>
      <c r="C41" s="516"/>
      <c r="D41" s="516"/>
      <c r="E41" s="516"/>
      <c r="F41" s="516"/>
      <c r="G41" s="516"/>
      <c r="H41" s="516"/>
      <c r="I41" s="516"/>
      <c r="J41" s="516"/>
      <c r="K41" s="516"/>
      <c r="L41" s="771"/>
      <c r="M41" s="771"/>
      <c r="N41" s="771"/>
      <c r="O41" s="771"/>
      <c r="P41" s="771"/>
      <c r="Q41" s="771"/>
      <c r="R41" s="771"/>
    </row>
    <row r="42" spans="1:18" x14ac:dyDescent="0.2">
      <c r="A42" s="772" t="s">
        <v>110</v>
      </c>
      <c r="B42" s="772"/>
      <c r="C42" s="772"/>
      <c r="D42" s="772"/>
      <c r="E42" s="772"/>
      <c r="F42" s="772"/>
      <c r="G42" s="772"/>
      <c r="H42" s="772"/>
      <c r="I42" s="772"/>
      <c r="J42" s="772"/>
      <c r="K42" s="772"/>
      <c r="L42" s="772"/>
      <c r="M42" s="772"/>
      <c r="N42" s="772"/>
      <c r="O42" s="772"/>
      <c r="P42" s="772"/>
      <c r="Q42" s="772"/>
      <c r="R42" s="772"/>
    </row>
    <row r="43" spans="1:18" x14ac:dyDescent="0.2">
      <c r="A43" s="646" t="s">
        <v>1206</v>
      </c>
      <c r="B43" s="646"/>
      <c r="C43" s="646"/>
      <c r="D43" s="646"/>
      <c r="E43" s="646"/>
      <c r="F43" s="646"/>
      <c r="G43" s="646"/>
      <c r="H43" s="646"/>
      <c r="I43" s="646"/>
      <c r="J43" s="646"/>
      <c r="K43" s="646"/>
      <c r="L43" s="646"/>
      <c r="M43" s="646"/>
      <c r="N43" s="646"/>
      <c r="O43" s="646"/>
      <c r="P43" s="646"/>
      <c r="Q43" s="646"/>
      <c r="R43" s="646"/>
    </row>
    <row r="44" spans="1:18" x14ac:dyDescent="0.2">
      <c r="A44" s="772" t="s">
        <v>1005</v>
      </c>
      <c r="B44" s="772"/>
      <c r="C44" s="772"/>
      <c r="D44" s="772"/>
      <c r="E44" s="772"/>
      <c r="F44" s="772"/>
      <c r="G44" s="772"/>
      <c r="H44" s="772"/>
      <c r="I44" s="772"/>
      <c r="J44" s="772"/>
      <c r="K44" s="772"/>
      <c r="L44" s="772"/>
      <c r="M44" s="772"/>
      <c r="N44" s="772"/>
      <c r="O44" s="772"/>
      <c r="P44" s="772"/>
      <c r="Q44" s="772"/>
      <c r="R44" s="772"/>
    </row>
    <row r="45" spans="1:18" x14ac:dyDescent="0.2">
      <c r="A45" s="513"/>
      <c r="B45" s="513"/>
      <c r="C45" s="513"/>
      <c r="D45" s="513"/>
      <c r="E45" s="513"/>
      <c r="F45" s="513"/>
      <c r="G45" s="513"/>
      <c r="H45" s="513"/>
      <c r="I45" s="513"/>
      <c r="J45" s="513"/>
      <c r="K45" s="513"/>
      <c r="L45" s="513"/>
      <c r="M45" s="513"/>
      <c r="N45" s="513"/>
      <c r="O45" s="513"/>
      <c r="P45" s="513"/>
      <c r="Q45" s="513"/>
      <c r="R45" s="513"/>
    </row>
    <row r="46" spans="1:18" x14ac:dyDescent="0.2">
      <c r="A46" s="513"/>
      <c r="B46" s="513"/>
      <c r="C46" s="513"/>
      <c r="D46" s="513"/>
      <c r="E46" s="513"/>
      <c r="F46" s="513"/>
      <c r="G46" s="513"/>
      <c r="H46" s="513"/>
      <c r="I46" s="513"/>
      <c r="J46" s="513"/>
      <c r="K46" s="513"/>
      <c r="L46" s="513"/>
      <c r="M46" s="513"/>
      <c r="N46" s="513"/>
      <c r="O46" s="513"/>
      <c r="P46" s="513"/>
      <c r="Q46" s="513"/>
      <c r="R46" s="513"/>
    </row>
    <row r="47" spans="1:18" x14ac:dyDescent="0.2">
      <c r="A47" s="513"/>
      <c r="B47" s="513"/>
      <c r="C47" s="513"/>
      <c r="D47" s="513"/>
      <c r="E47" s="513"/>
      <c r="F47" s="513"/>
      <c r="G47" s="513"/>
      <c r="H47" s="513"/>
      <c r="I47" s="513"/>
      <c r="J47" s="513"/>
      <c r="K47" s="513"/>
      <c r="L47" s="513"/>
      <c r="M47" s="513"/>
      <c r="N47" s="513"/>
      <c r="O47" s="513"/>
      <c r="P47" s="513"/>
      <c r="Q47" s="513"/>
      <c r="R47" s="513"/>
    </row>
    <row r="48" spans="1:18" x14ac:dyDescent="0.2">
      <c r="A48" s="513"/>
      <c r="B48" s="513"/>
      <c r="C48" s="513"/>
      <c r="D48" s="513"/>
      <c r="E48" s="513"/>
      <c r="F48" s="513"/>
      <c r="G48" s="513"/>
      <c r="H48" s="513"/>
      <c r="I48" s="513"/>
      <c r="J48" s="513"/>
      <c r="K48" s="513"/>
      <c r="L48" s="513"/>
      <c r="M48" s="513"/>
      <c r="N48" s="513"/>
      <c r="O48" s="513"/>
      <c r="P48" s="513"/>
      <c r="Q48" s="513"/>
      <c r="R48" s="513"/>
    </row>
  </sheetData>
  <mergeCells count="65">
    <mergeCell ref="A3:R3"/>
    <mergeCell ref="A5:R5"/>
    <mergeCell ref="B4:P4"/>
    <mergeCell ref="A19:R19"/>
    <mergeCell ref="A20:R20"/>
    <mergeCell ref="K15:N15"/>
    <mergeCell ref="O15:R15"/>
    <mergeCell ref="A12:L12"/>
    <mergeCell ref="M12:R12"/>
    <mergeCell ref="E13:R13"/>
    <mergeCell ref="A14:R14"/>
    <mergeCell ref="C10:D10"/>
    <mergeCell ref="H10:R10"/>
    <mergeCell ref="A9:B9"/>
    <mergeCell ref="B17:D17"/>
    <mergeCell ref="E17:R17"/>
    <mergeCell ref="O1:P1"/>
    <mergeCell ref="Q1:R1"/>
    <mergeCell ref="B2:E2"/>
    <mergeCell ref="F2:J2"/>
    <mergeCell ref="O2:P2"/>
    <mergeCell ref="Q2:R2"/>
    <mergeCell ref="B1:E1"/>
    <mergeCell ref="F1:J1"/>
    <mergeCell ref="B6:R6"/>
    <mergeCell ref="C9:M9"/>
    <mergeCell ref="Q9:R9"/>
    <mergeCell ref="A15:J15"/>
    <mergeCell ref="A24:L24"/>
    <mergeCell ref="M24:O24"/>
    <mergeCell ref="P24:R24"/>
    <mergeCell ref="A11:B11"/>
    <mergeCell ref="C11:I11"/>
    <mergeCell ref="J11:R11"/>
    <mergeCell ref="A7:R7"/>
    <mergeCell ref="C8:R8"/>
    <mergeCell ref="A16:R16"/>
    <mergeCell ref="A18:R18"/>
    <mergeCell ref="A21:C21"/>
    <mergeCell ref="A22:B22"/>
    <mergeCell ref="C22:F22"/>
    <mergeCell ref="A30:F30"/>
    <mergeCell ref="A25:R25"/>
    <mergeCell ref="A26:J26"/>
    <mergeCell ref="K26:M26"/>
    <mergeCell ref="O26:Q26"/>
    <mergeCell ref="K28:M28"/>
    <mergeCell ref="O28:Q28"/>
    <mergeCell ref="A27:R27"/>
    <mergeCell ref="A28:E28"/>
    <mergeCell ref="F28:J28"/>
    <mergeCell ref="A29:R29"/>
    <mergeCell ref="A31:R31"/>
    <mergeCell ref="A42:R42"/>
    <mergeCell ref="N37:Q37"/>
    <mergeCell ref="A44:R44"/>
    <mergeCell ref="H39:L39"/>
    <mergeCell ref="L41:R41"/>
    <mergeCell ref="H38:L38"/>
    <mergeCell ref="N38:Q38"/>
    <mergeCell ref="N39:Q39"/>
    <mergeCell ref="H40:L40"/>
    <mergeCell ref="N40:Q40"/>
    <mergeCell ref="H37:L37"/>
    <mergeCell ref="A32:R32"/>
  </mergeCells>
  <phoneticPr fontId="0" type="noConversion"/>
  <pageMargins left="0.7" right="0.7" top="0.75" bottom="0.75" header="0.3" footer="0.3"/>
  <pageSetup paperSize="9" scale="72"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0"/>
  <sheetViews>
    <sheetView view="pageBreakPreview" zoomScale="60" zoomScaleNormal="100" workbookViewId="0">
      <selection activeCell="E7" sqref="E7"/>
    </sheetView>
  </sheetViews>
  <sheetFormatPr defaultColWidth="11.42578125" defaultRowHeight="12.75" x14ac:dyDescent="0.2"/>
  <cols>
    <col min="1" max="1" width="4.7109375" style="116" customWidth="1"/>
    <col min="2" max="2" width="59.85546875" style="117" customWidth="1"/>
    <col min="3" max="3" width="7.28515625" style="184" customWidth="1"/>
    <col min="4" max="4" width="17.42578125" style="75" customWidth="1"/>
    <col min="5" max="5" width="16.42578125" style="75" customWidth="1"/>
  </cols>
  <sheetData>
    <row r="1" spans="1:5" s="23" customFormat="1" x14ac:dyDescent="0.2">
      <c r="A1" s="307" t="s">
        <v>845</v>
      </c>
      <c r="B1" s="891">
        <f>'1'!O15</f>
        <v>0</v>
      </c>
      <c r="C1" s="887"/>
      <c r="D1" s="601" t="s">
        <v>1041</v>
      </c>
      <c r="E1" s="602"/>
    </row>
    <row r="2" spans="1:5" x14ac:dyDescent="0.2">
      <c r="A2" s="138" t="s">
        <v>193</v>
      </c>
      <c r="B2" s="131"/>
    </row>
    <row r="3" spans="1:5" x14ac:dyDescent="0.2">
      <c r="A3" s="183"/>
      <c r="B3" s="309"/>
    </row>
    <row r="4" spans="1:5" x14ac:dyDescent="0.2">
      <c r="A4" s="137" t="s">
        <v>848</v>
      </c>
      <c r="B4" s="137"/>
      <c r="C4" s="119" t="s">
        <v>36</v>
      </c>
      <c r="D4" s="119" t="s">
        <v>146</v>
      </c>
      <c r="E4" s="119" t="s">
        <v>82</v>
      </c>
    </row>
    <row r="5" spans="1:5" ht="15" x14ac:dyDescent="0.25">
      <c r="A5" s="137" t="s">
        <v>849</v>
      </c>
      <c r="B5" s="137"/>
      <c r="C5" s="19"/>
      <c r="D5" s="585"/>
      <c r="E5" s="585"/>
    </row>
    <row r="6" spans="1:5" ht="15" x14ac:dyDescent="0.25">
      <c r="B6" s="125"/>
      <c r="C6" s="19"/>
      <c r="D6" s="585"/>
      <c r="E6" s="585"/>
    </row>
    <row r="7" spans="1:5" ht="15" x14ac:dyDescent="0.25">
      <c r="A7" s="116" t="s">
        <v>194</v>
      </c>
      <c r="B7" s="118"/>
      <c r="C7" s="425" t="s">
        <v>846</v>
      </c>
      <c r="D7" s="589" t="s">
        <v>63</v>
      </c>
      <c r="E7" s="576"/>
    </row>
    <row r="8" spans="1:5" ht="15" x14ac:dyDescent="0.25">
      <c r="A8" s="888"/>
      <c r="B8" s="888"/>
      <c r="C8" s="426"/>
      <c r="D8" s="585"/>
      <c r="E8" s="585"/>
    </row>
    <row r="9" spans="1:5" ht="15" x14ac:dyDescent="0.25">
      <c r="A9" s="116" t="s">
        <v>268</v>
      </c>
      <c r="C9" s="427"/>
      <c r="D9" s="585"/>
      <c r="E9" s="585"/>
    </row>
    <row r="10" spans="1:5" ht="15" x14ac:dyDescent="0.25">
      <c r="A10" s="5"/>
      <c r="B10" s="422" t="s">
        <v>850</v>
      </c>
      <c r="C10" s="427">
        <v>8025</v>
      </c>
      <c r="D10" s="585">
        <v>0</v>
      </c>
      <c r="E10" s="585"/>
    </row>
    <row r="11" spans="1:5" ht="15" x14ac:dyDescent="0.25">
      <c r="A11" s="5"/>
      <c r="B11" s="422" t="s">
        <v>851</v>
      </c>
      <c r="C11" s="427">
        <v>8035</v>
      </c>
      <c r="D11" s="585">
        <v>0</v>
      </c>
      <c r="E11" s="585"/>
    </row>
    <row r="12" spans="1:5" ht="15" x14ac:dyDescent="0.25">
      <c r="A12" s="5"/>
      <c r="B12" s="422" t="s">
        <v>852</v>
      </c>
      <c r="C12" s="428">
        <v>8045</v>
      </c>
      <c r="D12" s="585">
        <v>0</v>
      </c>
      <c r="E12" s="585"/>
    </row>
    <row r="13" spans="1:5" ht="15" x14ac:dyDescent="0.25">
      <c r="A13" s="5"/>
      <c r="C13" s="428"/>
      <c r="D13" s="585"/>
      <c r="E13" s="585"/>
    </row>
    <row r="14" spans="1:5" ht="15" x14ac:dyDescent="0.25">
      <c r="A14" s="5"/>
      <c r="C14" s="428"/>
      <c r="D14" s="585"/>
      <c r="E14" s="585"/>
    </row>
    <row r="15" spans="1:5" ht="15" x14ac:dyDescent="0.25">
      <c r="A15" s="116" t="s">
        <v>194</v>
      </c>
      <c r="C15" s="429">
        <v>8055</v>
      </c>
      <c r="D15" s="589">
        <f>E7+D10-D11+D12</f>
        <v>0</v>
      </c>
      <c r="E15" s="589"/>
    </row>
    <row r="16" spans="1:5" ht="15" x14ac:dyDescent="0.25">
      <c r="A16" s="5"/>
      <c r="C16" s="428"/>
      <c r="D16" s="585"/>
      <c r="E16" s="585"/>
    </row>
    <row r="17" spans="1:5" ht="15" x14ac:dyDescent="0.25">
      <c r="A17" s="116" t="s">
        <v>200</v>
      </c>
      <c r="B17" s="118"/>
      <c r="C17" s="425" t="s">
        <v>847</v>
      </c>
      <c r="D17" s="589" t="s">
        <v>63</v>
      </c>
      <c r="E17" s="576"/>
    </row>
    <row r="18" spans="1:5" ht="15" x14ac:dyDescent="0.25">
      <c r="A18" s="888"/>
      <c r="B18" s="888"/>
      <c r="C18" s="426"/>
      <c r="D18" s="585"/>
      <c r="E18" s="585"/>
    </row>
    <row r="19" spans="1:5" ht="15" x14ac:dyDescent="0.25">
      <c r="A19" s="116" t="s">
        <v>268</v>
      </c>
      <c r="C19" s="427"/>
      <c r="D19" s="585"/>
      <c r="E19" s="585"/>
    </row>
    <row r="20" spans="1:5" ht="15" x14ac:dyDescent="0.25">
      <c r="A20" s="5"/>
      <c r="B20" s="422" t="s">
        <v>197</v>
      </c>
      <c r="C20" s="427">
        <v>8075</v>
      </c>
      <c r="D20" s="585">
        <v>0</v>
      </c>
      <c r="E20" s="585"/>
    </row>
    <row r="21" spans="1:5" ht="15" x14ac:dyDescent="0.25">
      <c r="A21" s="5"/>
      <c r="B21" s="422" t="s">
        <v>198</v>
      </c>
      <c r="C21" s="427">
        <v>8085</v>
      </c>
      <c r="D21" s="585">
        <v>0</v>
      </c>
      <c r="E21" s="585"/>
    </row>
    <row r="22" spans="1:5" ht="15" x14ac:dyDescent="0.25">
      <c r="A22" s="5"/>
      <c r="B22" s="422" t="s">
        <v>209</v>
      </c>
      <c r="C22" s="427">
        <v>8095</v>
      </c>
      <c r="D22" s="585">
        <v>0</v>
      </c>
      <c r="E22" s="585"/>
    </row>
    <row r="23" spans="1:5" ht="15" x14ac:dyDescent="0.25">
      <c r="A23" s="5"/>
      <c r="B23" s="422" t="s">
        <v>199</v>
      </c>
      <c r="C23" s="427">
        <v>8105</v>
      </c>
      <c r="D23" s="598">
        <v>0</v>
      </c>
      <c r="E23" s="585"/>
    </row>
    <row r="24" spans="1:5" ht="15" x14ac:dyDescent="0.25">
      <c r="A24" s="5"/>
      <c r="B24" s="422" t="s">
        <v>853</v>
      </c>
      <c r="C24" s="427">
        <v>8115</v>
      </c>
      <c r="D24" s="598">
        <v>0</v>
      </c>
      <c r="E24" s="585"/>
    </row>
    <row r="25" spans="1:5" ht="15" x14ac:dyDescent="0.25">
      <c r="A25" s="5"/>
      <c r="C25" s="427"/>
      <c r="D25" s="598"/>
      <c r="E25" s="585"/>
    </row>
    <row r="26" spans="1:5" ht="15" x14ac:dyDescent="0.25">
      <c r="A26" s="116" t="s">
        <v>200</v>
      </c>
      <c r="C26" s="430">
        <v>8125</v>
      </c>
      <c r="D26" s="589">
        <f>E17+D20-D21+D22-D23+D24</f>
        <v>0</v>
      </c>
      <c r="E26" s="589"/>
    </row>
    <row r="27" spans="1:5" ht="14.25" x14ac:dyDescent="0.2">
      <c r="A27" s="5"/>
      <c r="C27" s="208"/>
      <c r="D27" s="599"/>
      <c r="E27" s="599"/>
    </row>
    <row r="28" spans="1:5" ht="15" x14ac:dyDescent="0.25">
      <c r="A28" s="438" t="s">
        <v>354</v>
      </c>
      <c r="C28" s="431">
        <v>81312</v>
      </c>
      <c r="D28" s="588">
        <f>D15-D26</f>
        <v>0</v>
      </c>
      <c r="E28" s="600"/>
    </row>
    <row r="30" spans="1:5" x14ac:dyDescent="0.2">
      <c r="B30" s="118"/>
    </row>
    <row r="31" spans="1:5" ht="13.5" thickBot="1" x14ac:dyDescent="0.25">
      <c r="A31" s="432"/>
      <c r="B31" s="432"/>
      <c r="C31" s="119" t="s">
        <v>36</v>
      </c>
      <c r="D31" s="119" t="s">
        <v>146</v>
      </c>
    </row>
    <row r="32" spans="1:5" ht="27.75" customHeight="1" x14ac:dyDescent="0.2">
      <c r="A32" s="892" t="s">
        <v>854</v>
      </c>
      <c r="B32" s="893"/>
      <c r="C32" s="433"/>
      <c r="D32" s="603"/>
    </row>
    <row r="33" spans="1:4" x14ac:dyDescent="0.2">
      <c r="A33" s="434"/>
      <c r="B33" s="435"/>
      <c r="C33" s="436"/>
      <c r="D33" s="604"/>
    </row>
    <row r="34" spans="1:4" ht="15" x14ac:dyDescent="0.25">
      <c r="A34" s="894" t="s">
        <v>194</v>
      </c>
      <c r="B34" s="894"/>
      <c r="C34" s="436">
        <v>8056</v>
      </c>
      <c r="D34" s="598">
        <v>0</v>
      </c>
    </row>
    <row r="35" spans="1:4" ht="15" x14ac:dyDescent="0.25">
      <c r="A35" s="434"/>
      <c r="B35" s="358"/>
      <c r="C35" s="436"/>
      <c r="D35" s="598"/>
    </row>
    <row r="36" spans="1:4" ht="17.25" customHeight="1" x14ac:dyDescent="0.25">
      <c r="A36" s="894" t="s">
        <v>200</v>
      </c>
      <c r="B36" s="894"/>
      <c r="C36" s="436">
        <v>8126</v>
      </c>
      <c r="D36" s="598">
        <v>0</v>
      </c>
    </row>
    <row r="37" spans="1:4" ht="15" x14ac:dyDescent="0.25">
      <c r="A37" s="434"/>
      <c r="B37" s="358"/>
      <c r="C37" s="436"/>
      <c r="D37" s="598"/>
    </row>
    <row r="38" spans="1:4" ht="15" x14ac:dyDescent="0.25">
      <c r="A38" s="890" t="s">
        <v>354</v>
      </c>
      <c r="B38" s="890"/>
      <c r="C38" s="437">
        <v>81313</v>
      </c>
      <c r="D38" s="598">
        <f>D34-D36</f>
        <v>0</v>
      </c>
    </row>
    <row r="39" spans="1:4" x14ac:dyDescent="0.2">
      <c r="A39" s="16"/>
      <c r="B39" s="134"/>
      <c r="C39" s="208"/>
      <c r="D39" s="605"/>
    </row>
    <row r="40" spans="1:4" x14ac:dyDescent="0.2">
      <c r="A40" s="183"/>
      <c r="B40" s="319"/>
      <c r="C40" s="209"/>
      <c r="D40" s="606"/>
    </row>
    <row r="41" spans="1:4" x14ac:dyDescent="0.2">
      <c r="A41" s="888"/>
      <c r="B41" s="888"/>
    </row>
    <row r="43" spans="1:4" x14ac:dyDescent="0.2">
      <c r="A43" s="5"/>
    </row>
    <row r="44" spans="1:4" x14ac:dyDescent="0.2">
      <c r="A44" s="5"/>
    </row>
    <row r="45" spans="1:4" x14ac:dyDescent="0.2">
      <c r="A45" s="5"/>
    </row>
    <row r="46" spans="1:4" x14ac:dyDescent="0.2">
      <c r="A46" s="5"/>
      <c r="B46" s="328"/>
    </row>
    <row r="47" spans="1:4" x14ac:dyDescent="0.2">
      <c r="A47" s="5"/>
    </row>
    <row r="48" spans="1:4" x14ac:dyDescent="0.2">
      <c r="A48" s="5"/>
    </row>
    <row r="50" spans="1:1" x14ac:dyDescent="0.2">
      <c r="A50" s="5"/>
    </row>
  </sheetData>
  <protectedRanges>
    <protectedRange sqref="F1:IV1 D1:E3 D33:D65536 E5:E65536 D5:D30 A1:E1" name="Plage2"/>
    <protectedRange sqref="D4:E4 D31" name="Plage2_1"/>
  </protectedRanges>
  <mergeCells count="8">
    <mergeCell ref="A38:B38"/>
    <mergeCell ref="A41:B41"/>
    <mergeCell ref="B1:C1"/>
    <mergeCell ref="A8:B8"/>
    <mergeCell ref="A18:B18"/>
    <mergeCell ref="A32:B32"/>
    <mergeCell ref="A34:B34"/>
    <mergeCell ref="A36:B36"/>
  </mergeCells>
  <pageMargins left="0.7" right="0.7" top="0.75" bottom="0.75" header="0.3" footer="0.3"/>
  <pageSetup paperSize="9" scale="8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8"/>
  <sheetViews>
    <sheetView view="pageBreakPreview" topLeftCell="A7" zoomScale="60" zoomScaleNormal="100" workbookViewId="0">
      <selection activeCell="D18" sqref="D18"/>
    </sheetView>
  </sheetViews>
  <sheetFormatPr defaultColWidth="11.42578125" defaultRowHeight="12.75" x14ac:dyDescent="0.2"/>
  <cols>
    <col min="1" max="1" width="4.7109375" style="5" customWidth="1"/>
    <col min="2" max="2" width="60.28515625" style="117" customWidth="1"/>
    <col min="3" max="3" width="7.28515625" style="4" customWidth="1"/>
    <col min="4" max="4" width="17.42578125" style="75" customWidth="1"/>
    <col min="5" max="5" width="14.85546875" style="75" bestFit="1" customWidth="1"/>
  </cols>
  <sheetData>
    <row r="1" spans="1:5" s="23" customFormat="1" x14ac:dyDescent="0.2">
      <c r="A1" s="307" t="s">
        <v>81</v>
      </c>
      <c r="B1" s="821">
        <f>'1'!O15</f>
        <v>0</v>
      </c>
      <c r="C1" s="887"/>
      <c r="D1" s="385" t="s">
        <v>1042</v>
      </c>
      <c r="E1" s="596"/>
    </row>
    <row r="2" spans="1:5" x14ac:dyDescent="0.2">
      <c r="A2" s="138" t="s">
        <v>193</v>
      </c>
      <c r="B2" s="131"/>
      <c r="E2" s="391" t="s">
        <v>351</v>
      </c>
    </row>
    <row r="3" spans="1:5" x14ac:dyDescent="0.2">
      <c r="B3" s="125"/>
    </row>
    <row r="4" spans="1:5" x14ac:dyDescent="0.2">
      <c r="A4" s="137" t="s">
        <v>201</v>
      </c>
      <c r="B4" s="132"/>
      <c r="C4" s="210" t="s">
        <v>36</v>
      </c>
      <c r="D4" s="119" t="s">
        <v>146</v>
      </c>
      <c r="E4" s="119" t="s">
        <v>82</v>
      </c>
    </row>
    <row r="5" spans="1:5" ht="15" x14ac:dyDescent="0.25">
      <c r="A5" s="137" t="s">
        <v>202</v>
      </c>
      <c r="B5" s="132"/>
      <c r="C5" s="240"/>
      <c r="D5" s="598"/>
      <c r="E5" s="585"/>
    </row>
    <row r="6" spans="1:5" ht="15" x14ac:dyDescent="0.25">
      <c r="B6" s="125"/>
      <c r="C6" s="240"/>
      <c r="D6" s="585"/>
      <c r="E6" s="585"/>
    </row>
    <row r="7" spans="1:5" ht="15" x14ac:dyDescent="0.25">
      <c r="A7" s="106" t="s">
        <v>194</v>
      </c>
      <c r="B7" s="118"/>
      <c r="C7" s="240" t="s">
        <v>69</v>
      </c>
      <c r="D7" s="589" t="s">
        <v>63</v>
      </c>
      <c r="E7" s="576">
        <v>0</v>
      </c>
    </row>
    <row r="8" spans="1:5" ht="15" x14ac:dyDescent="0.25">
      <c r="A8" s="888"/>
      <c r="B8" s="889"/>
      <c r="C8" s="240"/>
      <c r="D8" s="585"/>
      <c r="E8" s="585"/>
    </row>
    <row r="9" spans="1:5" ht="15" x14ac:dyDescent="0.25">
      <c r="A9" s="83" t="s">
        <v>579</v>
      </c>
      <c r="C9" s="240"/>
      <c r="D9" s="585"/>
      <c r="E9" s="585"/>
    </row>
    <row r="10" spans="1:5" ht="15" x14ac:dyDescent="0.25">
      <c r="B10" s="117" t="s">
        <v>195</v>
      </c>
      <c r="C10" s="256">
        <v>8022</v>
      </c>
      <c r="D10" s="585">
        <v>0</v>
      </c>
      <c r="E10" s="585"/>
    </row>
    <row r="11" spans="1:5" ht="15" x14ac:dyDescent="0.25">
      <c r="B11" s="117" t="s">
        <v>196</v>
      </c>
      <c r="C11" s="240">
        <v>8032</v>
      </c>
      <c r="D11" s="585">
        <v>0</v>
      </c>
      <c r="E11" s="585"/>
    </row>
    <row r="12" spans="1:5" ht="15" x14ac:dyDescent="0.25">
      <c r="B12" s="117" t="s">
        <v>852</v>
      </c>
      <c r="C12" s="240">
        <v>8042</v>
      </c>
      <c r="D12" s="585">
        <v>0</v>
      </c>
      <c r="E12" s="585"/>
    </row>
    <row r="13" spans="1:5" ht="15" x14ac:dyDescent="0.25">
      <c r="C13" s="240"/>
      <c r="D13" s="585"/>
      <c r="E13" s="585"/>
    </row>
    <row r="14" spans="1:5" ht="15" x14ac:dyDescent="0.25">
      <c r="C14" s="240"/>
      <c r="D14" s="585"/>
      <c r="E14" s="585"/>
    </row>
    <row r="15" spans="1:5" ht="15" x14ac:dyDescent="0.25">
      <c r="A15" s="106" t="s">
        <v>194</v>
      </c>
      <c r="C15" s="240">
        <v>8052</v>
      </c>
      <c r="D15" s="589">
        <f>E7+D10-D11+D12</f>
        <v>0</v>
      </c>
      <c r="E15" s="589"/>
    </row>
    <row r="16" spans="1:5" ht="15" x14ac:dyDescent="0.25">
      <c r="C16" s="240"/>
      <c r="D16" s="585"/>
      <c r="E16" s="585"/>
    </row>
    <row r="17" spans="1:5" ht="15" x14ac:dyDescent="0.25">
      <c r="A17" s="83" t="s">
        <v>582</v>
      </c>
      <c r="B17" s="118"/>
      <c r="C17" s="240" t="s">
        <v>70</v>
      </c>
      <c r="D17" s="589" t="s">
        <v>63</v>
      </c>
      <c r="E17" s="576"/>
    </row>
    <row r="18" spans="1:5" ht="15" x14ac:dyDescent="0.25">
      <c r="A18" s="888"/>
      <c r="B18" s="889"/>
      <c r="C18" s="240"/>
      <c r="D18" s="585"/>
      <c r="E18" s="585"/>
    </row>
    <row r="19" spans="1:5" ht="15" x14ac:dyDescent="0.25">
      <c r="A19" s="83" t="s">
        <v>579</v>
      </c>
      <c r="C19" s="240"/>
      <c r="D19" s="585"/>
      <c r="E19" s="585"/>
    </row>
    <row r="20" spans="1:5" ht="15" x14ac:dyDescent="0.25">
      <c r="B20" s="117" t="s">
        <v>197</v>
      </c>
      <c r="C20" s="240">
        <v>8072</v>
      </c>
      <c r="D20" s="585">
        <v>0</v>
      </c>
      <c r="E20" s="585"/>
    </row>
    <row r="21" spans="1:5" ht="15" x14ac:dyDescent="0.25">
      <c r="B21" s="117" t="s">
        <v>198</v>
      </c>
      <c r="C21" s="240">
        <v>8082</v>
      </c>
      <c r="D21" s="585">
        <v>0</v>
      </c>
      <c r="E21" s="585"/>
    </row>
    <row r="22" spans="1:5" ht="15" x14ac:dyDescent="0.25">
      <c r="B22" s="117" t="s">
        <v>209</v>
      </c>
      <c r="C22" s="240">
        <v>8092</v>
      </c>
      <c r="D22" s="585">
        <v>0</v>
      </c>
      <c r="E22" s="585"/>
    </row>
    <row r="23" spans="1:5" ht="15" x14ac:dyDescent="0.25">
      <c r="B23" s="117" t="s">
        <v>199</v>
      </c>
      <c r="C23" s="240">
        <v>8102</v>
      </c>
      <c r="D23" s="598">
        <v>0</v>
      </c>
      <c r="E23" s="585"/>
    </row>
    <row r="24" spans="1:5" ht="15" x14ac:dyDescent="0.25">
      <c r="B24" s="117" t="s">
        <v>853</v>
      </c>
      <c r="C24" s="240">
        <v>8112</v>
      </c>
      <c r="D24" s="598">
        <v>0</v>
      </c>
      <c r="E24" s="585"/>
    </row>
    <row r="25" spans="1:5" ht="15" x14ac:dyDescent="0.25">
      <c r="C25" s="240"/>
      <c r="D25" s="598"/>
      <c r="E25" s="585"/>
    </row>
    <row r="26" spans="1:5" ht="15" x14ac:dyDescent="0.25">
      <c r="A26" s="106" t="s">
        <v>200</v>
      </c>
      <c r="C26" s="256">
        <v>8122</v>
      </c>
      <c r="D26" s="589">
        <f>E17+D20-D21+D22-D23+D24</f>
        <v>0</v>
      </c>
      <c r="E26" s="589"/>
    </row>
    <row r="27" spans="1:5" ht="14.25" x14ac:dyDescent="0.2">
      <c r="C27" s="240"/>
      <c r="D27" s="599"/>
      <c r="E27" s="599"/>
    </row>
    <row r="28" spans="1:5" ht="15" x14ac:dyDescent="0.25">
      <c r="A28" s="106" t="s">
        <v>354</v>
      </c>
      <c r="C28" s="242">
        <v>211</v>
      </c>
      <c r="D28" s="588">
        <f>D15-D26</f>
        <v>0</v>
      </c>
      <c r="E28" s="600"/>
    </row>
  </sheetData>
  <protectedRanges>
    <protectedRange sqref="D1:E65536 A1:IV1" name="Plage2"/>
  </protectedRanges>
  <mergeCells count="3">
    <mergeCell ref="A8:B8"/>
    <mergeCell ref="A18:B18"/>
    <mergeCell ref="B1:C1"/>
  </mergeCells>
  <phoneticPr fontId="0" type="noConversion"/>
  <pageMargins left="0.7" right="0.7" top="0.75" bottom="0.75" header="0.3" footer="0.3"/>
  <pageSetup paperSize="9" scale="8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8"/>
  <sheetViews>
    <sheetView view="pageBreakPreview" zoomScale="60" zoomScaleNormal="100" workbookViewId="0">
      <selection activeCell="D2" sqref="D2"/>
    </sheetView>
  </sheetViews>
  <sheetFormatPr defaultColWidth="11.42578125" defaultRowHeight="12.75" x14ac:dyDescent="0.2"/>
  <cols>
    <col min="1" max="1" width="4.7109375" style="5" customWidth="1"/>
    <col min="2" max="2" width="59.85546875" style="117" customWidth="1"/>
    <col min="3" max="3" width="7.28515625" style="4" customWidth="1"/>
    <col min="4" max="4" width="17.42578125" style="75" customWidth="1"/>
    <col min="5" max="5" width="14.85546875" style="75" bestFit="1" customWidth="1"/>
  </cols>
  <sheetData>
    <row r="1" spans="1:5" s="23" customFormat="1" x14ac:dyDescent="0.2">
      <c r="A1" s="307" t="s">
        <v>81</v>
      </c>
      <c r="B1" s="821">
        <f>'1'!O15</f>
        <v>0</v>
      </c>
      <c r="C1" s="887"/>
      <c r="D1" s="385" t="s">
        <v>1043</v>
      </c>
      <c r="E1" s="560"/>
    </row>
    <row r="2" spans="1:5" x14ac:dyDescent="0.2">
      <c r="A2" s="138" t="s">
        <v>193</v>
      </c>
      <c r="B2" s="131"/>
    </row>
    <row r="3" spans="1:5" x14ac:dyDescent="0.2">
      <c r="B3" s="125"/>
    </row>
    <row r="4" spans="1:5" x14ac:dyDescent="0.2">
      <c r="A4" s="137" t="s">
        <v>62</v>
      </c>
      <c r="B4" s="132"/>
      <c r="C4" s="142" t="s">
        <v>36</v>
      </c>
      <c r="D4" s="142" t="s">
        <v>146</v>
      </c>
      <c r="E4" s="142" t="s">
        <v>82</v>
      </c>
    </row>
    <row r="5" spans="1:5" ht="15" x14ac:dyDescent="0.25">
      <c r="B5" s="125"/>
      <c r="C5" s="250"/>
      <c r="D5" s="585"/>
      <c r="E5" s="584"/>
    </row>
    <row r="6" spans="1:5" ht="15" x14ac:dyDescent="0.25">
      <c r="B6" s="125"/>
      <c r="C6" s="250"/>
      <c r="D6" s="585"/>
      <c r="E6" s="585"/>
    </row>
    <row r="7" spans="1:5" ht="15" x14ac:dyDescent="0.25">
      <c r="A7" s="106" t="s">
        <v>194</v>
      </c>
      <c r="B7" s="118"/>
      <c r="C7" s="258" t="s">
        <v>71</v>
      </c>
      <c r="D7" s="589" t="s">
        <v>63</v>
      </c>
      <c r="E7" s="576">
        <v>0</v>
      </c>
    </row>
    <row r="8" spans="1:5" ht="15" x14ac:dyDescent="0.25">
      <c r="A8" s="888"/>
      <c r="B8" s="889"/>
      <c r="C8" s="259"/>
      <c r="D8" s="585"/>
      <c r="E8" s="585"/>
    </row>
    <row r="9" spans="1:5" ht="15" x14ac:dyDescent="0.25">
      <c r="A9" s="83" t="s">
        <v>579</v>
      </c>
      <c r="C9" s="241"/>
      <c r="D9" s="585"/>
      <c r="E9" s="585"/>
    </row>
    <row r="10" spans="1:5" ht="15" x14ac:dyDescent="0.25">
      <c r="B10" s="117" t="s">
        <v>195</v>
      </c>
      <c r="C10" s="241">
        <v>8023</v>
      </c>
      <c r="D10" s="585">
        <v>0</v>
      </c>
      <c r="E10" s="585"/>
    </row>
    <row r="11" spans="1:5" ht="15" x14ac:dyDescent="0.25">
      <c r="B11" s="117" t="s">
        <v>196</v>
      </c>
      <c r="C11" s="241">
        <v>8033</v>
      </c>
      <c r="D11" s="585">
        <v>0</v>
      </c>
      <c r="E11" s="585"/>
    </row>
    <row r="12" spans="1:5" ht="15" x14ac:dyDescent="0.25">
      <c r="B12" s="117" t="s">
        <v>747</v>
      </c>
      <c r="C12" s="260">
        <v>8043</v>
      </c>
      <c r="D12" s="585">
        <v>0</v>
      </c>
      <c r="E12" s="585"/>
    </row>
    <row r="13" spans="1:5" ht="15" x14ac:dyDescent="0.25">
      <c r="C13" s="260"/>
      <c r="D13" s="585"/>
      <c r="E13" s="585"/>
    </row>
    <row r="14" spans="1:5" ht="15" x14ac:dyDescent="0.25">
      <c r="C14" s="260"/>
      <c r="D14" s="585"/>
      <c r="E14" s="585"/>
    </row>
    <row r="15" spans="1:5" ht="15" x14ac:dyDescent="0.25">
      <c r="A15" s="106" t="s">
        <v>194</v>
      </c>
      <c r="C15" s="261">
        <v>8053</v>
      </c>
      <c r="D15" s="589">
        <f>E7+D10-D11+D12</f>
        <v>0</v>
      </c>
      <c r="E15" s="589"/>
    </row>
    <row r="16" spans="1:5" ht="15" x14ac:dyDescent="0.25">
      <c r="C16" s="260"/>
      <c r="D16" s="585"/>
      <c r="E16" s="585"/>
    </row>
    <row r="17" spans="1:5" ht="15" x14ac:dyDescent="0.25">
      <c r="A17" s="83" t="s">
        <v>582</v>
      </c>
      <c r="B17" s="118"/>
      <c r="C17" s="258" t="s">
        <v>72</v>
      </c>
      <c r="D17" s="589"/>
      <c r="E17" s="576">
        <v>0</v>
      </c>
    </row>
    <row r="18" spans="1:5" ht="15" x14ac:dyDescent="0.25">
      <c r="A18" s="888"/>
      <c r="B18" s="889"/>
      <c r="C18" s="259"/>
      <c r="D18" s="585"/>
      <c r="E18" s="585"/>
    </row>
    <row r="19" spans="1:5" ht="15" x14ac:dyDescent="0.25">
      <c r="A19" s="83" t="s">
        <v>579</v>
      </c>
      <c r="C19" s="241"/>
      <c r="D19" s="585"/>
      <c r="E19" s="585"/>
    </row>
    <row r="20" spans="1:5" ht="15" x14ac:dyDescent="0.25">
      <c r="B20" s="117" t="s">
        <v>197</v>
      </c>
      <c r="C20" s="241">
        <v>8073</v>
      </c>
      <c r="D20" s="585">
        <v>0</v>
      </c>
      <c r="E20" s="585"/>
    </row>
    <row r="21" spans="1:5" ht="15" x14ac:dyDescent="0.25">
      <c r="B21" s="117" t="s">
        <v>198</v>
      </c>
      <c r="C21" s="241">
        <v>8083</v>
      </c>
      <c r="D21" s="585">
        <v>0</v>
      </c>
      <c r="E21" s="585"/>
    </row>
    <row r="22" spans="1:5" ht="15" x14ac:dyDescent="0.25">
      <c r="B22" s="117" t="s">
        <v>209</v>
      </c>
      <c r="C22" s="241">
        <v>8093</v>
      </c>
      <c r="D22" s="585">
        <v>0</v>
      </c>
      <c r="E22" s="585"/>
    </row>
    <row r="23" spans="1:5" ht="15" x14ac:dyDescent="0.25">
      <c r="B23" s="117" t="s">
        <v>199</v>
      </c>
      <c r="C23" s="241">
        <v>8103</v>
      </c>
      <c r="D23" s="598">
        <v>0</v>
      </c>
      <c r="E23" s="585"/>
    </row>
    <row r="24" spans="1:5" ht="15" x14ac:dyDescent="0.25">
      <c r="B24" s="117" t="s">
        <v>748</v>
      </c>
      <c r="C24" s="241">
        <v>8113</v>
      </c>
      <c r="D24" s="598">
        <v>0</v>
      </c>
      <c r="E24" s="585"/>
    </row>
    <row r="25" spans="1:5" ht="15" x14ac:dyDescent="0.25">
      <c r="C25" s="241"/>
      <c r="D25" s="598"/>
      <c r="E25" s="585"/>
    </row>
    <row r="26" spans="1:5" ht="15" x14ac:dyDescent="0.25">
      <c r="A26" s="106" t="s">
        <v>200</v>
      </c>
      <c r="C26" s="262">
        <v>8123</v>
      </c>
      <c r="D26" s="589">
        <f>E17+D20-D21+D22-D23+D24</f>
        <v>0</v>
      </c>
      <c r="E26" s="589"/>
    </row>
    <row r="27" spans="1:5" ht="14.25" x14ac:dyDescent="0.2">
      <c r="C27" s="241"/>
      <c r="D27" s="599"/>
      <c r="E27" s="599"/>
    </row>
    <row r="28" spans="1:5" ht="15" x14ac:dyDescent="0.25">
      <c r="A28" s="106" t="s">
        <v>187</v>
      </c>
      <c r="C28" s="263">
        <v>212</v>
      </c>
      <c r="D28" s="588">
        <f>D15-D26</f>
        <v>0</v>
      </c>
      <c r="E28" s="600"/>
    </row>
  </sheetData>
  <protectedRanges>
    <protectedRange sqref="D1:E65536 A1:IV1" name="Plage2"/>
  </protectedRanges>
  <mergeCells count="3">
    <mergeCell ref="A8:B8"/>
    <mergeCell ref="A18:B18"/>
    <mergeCell ref="B1:C1"/>
  </mergeCells>
  <phoneticPr fontId="0" type="noConversion"/>
  <pageMargins left="0.7" right="0.7" top="0.75" bottom="0.75" header="0.3" footer="0.3"/>
  <pageSetup paperSize="9" scale="8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1"/>
  <sheetViews>
    <sheetView view="pageBreakPreview" zoomScale="60" zoomScaleNormal="100" workbookViewId="0">
      <selection activeCell="J23" sqref="J23"/>
    </sheetView>
  </sheetViews>
  <sheetFormatPr defaultColWidth="11.42578125" defaultRowHeight="12.75" x14ac:dyDescent="0.2"/>
  <cols>
    <col min="1" max="1" width="4.7109375" style="5" customWidth="1"/>
    <col min="2" max="2" width="61" style="117" customWidth="1"/>
    <col min="3" max="3" width="7.28515625" style="4" customWidth="1"/>
    <col min="4" max="4" width="17.42578125" style="75" customWidth="1"/>
    <col min="5" max="5" width="14.85546875" style="75" bestFit="1" customWidth="1"/>
    <col min="6" max="6" width="12.7109375" customWidth="1"/>
  </cols>
  <sheetData>
    <row r="1" spans="1:12" s="23" customFormat="1" x14ac:dyDescent="0.2">
      <c r="A1" s="307" t="s">
        <v>81</v>
      </c>
      <c r="B1" s="821">
        <f>'1'!O15</f>
        <v>0</v>
      </c>
      <c r="C1" s="887"/>
      <c r="D1" s="385" t="s">
        <v>1044</v>
      </c>
      <c r="E1" s="596"/>
      <c r="F1" s="27"/>
      <c r="G1" s="26"/>
      <c r="H1" s="856"/>
      <c r="I1" s="857"/>
      <c r="J1" s="27"/>
      <c r="K1" s="857"/>
      <c r="L1" s="857"/>
    </row>
    <row r="2" spans="1:12" x14ac:dyDescent="0.2">
      <c r="A2" s="138" t="s">
        <v>193</v>
      </c>
      <c r="B2" s="131"/>
    </row>
    <row r="3" spans="1:12" x14ac:dyDescent="0.2">
      <c r="B3" s="129"/>
    </row>
    <row r="4" spans="1:12" x14ac:dyDescent="0.2">
      <c r="A4" s="137" t="s">
        <v>203</v>
      </c>
      <c r="B4" s="144"/>
      <c r="C4" s="142" t="s">
        <v>36</v>
      </c>
      <c r="D4" s="142" t="s">
        <v>146</v>
      </c>
      <c r="E4" s="142" t="s">
        <v>82</v>
      </c>
    </row>
    <row r="5" spans="1:12" ht="15" x14ac:dyDescent="0.25">
      <c r="B5" s="129"/>
      <c r="C5" s="250"/>
      <c r="D5" s="585"/>
      <c r="E5" s="585"/>
    </row>
    <row r="6" spans="1:12" ht="15" x14ac:dyDescent="0.25">
      <c r="B6" s="129"/>
      <c r="C6" s="250"/>
      <c r="D6" s="585"/>
      <c r="E6" s="585"/>
    </row>
    <row r="7" spans="1:12" ht="15" x14ac:dyDescent="0.25">
      <c r="A7" s="106" t="s">
        <v>194</v>
      </c>
      <c r="B7" s="122"/>
      <c r="C7" s="258" t="s">
        <v>73</v>
      </c>
      <c r="D7" s="589" t="s">
        <v>63</v>
      </c>
      <c r="E7" s="576">
        <v>0</v>
      </c>
    </row>
    <row r="8" spans="1:12" ht="15" x14ac:dyDescent="0.25">
      <c r="A8" s="888"/>
      <c r="B8" s="889"/>
      <c r="C8" s="259"/>
      <c r="D8" s="585"/>
      <c r="E8" s="585"/>
    </row>
    <row r="9" spans="1:12" ht="15" x14ac:dyDescent="0.25">
      <c r="A9" s="83" t="s">
        <v>579</v>
      </c>
      <c r="B9" s="121"/>
      <c r="C9" s="241"/>
      <c r="D9" s="585"/>
      <c r="E9" s="585"/>
    </row>
    <row r="10" spans="1:12" ht="15" x14ac:dyDescent="0.25">
      <c r="B10" s="117" t="s">
        <v>195</v>
      </c>
      <c r="C10" s="241">
        <v>8024</v>
      </c>
      <c r="D10" s="585">
        <v>0</v>
      </c>
      <c r="E10" s="585"/>
    </row>
    <row r="11" spans="1:12" ht="15" x14ac:dyDescent="0.25">
      <c r="B11" s="117" t="s">
        <v>196</v>
      </c>
      <c r="C11" s="241">
        <v>8034</v>
      </c>
      <c r="D11" s="585">
        <v>0</v>
      </c>
      <c r="E11" s="585"/>
    </row>
    <row r="12" spans="1:12" ht="15" x14ac:dyDescent="0.25">
      <c r="B12" s="117" t="s">
        <v>356</v>
      </c>
      <c r="C12" s="260">
        <v>8044</v>
      </c>
      <c r="D12" s="585">
        <v>0</v>
      </c>
      <c r="E12" s="585"/>
    </row>
    <row r="13" spans="1:12" ht="15" x14ac:dyDescent="0.25">
      <c r="B13" s="121"/>
      <c r="C13" s="260"/>
      <c r="D13" s="585"/>
      <c r="E13" s="585"/>
    </row>
    <row r="14" spans="1:12" ht="15" x14ac:dyDescent="0.25">
      <c r="B14" s="121"/>
      <c r="C14" s="260"/>
      <c r="D14" s="585"/>
      <c r="E14" s="585"/>
    </row>
    <row r="15" spans="1:12" ht="15" x14ac:dyDescent="0.25">
      <c r="A15" s="106" t="s">
        <v>194</v>
      </c>
      <c r="B15" s="121"/>
      <c r="C15" s="261">
        <v>8054</v>
      </c>
      <c r="D15" s="589">
        <f>E7+D10-D11+D12</f>
        <v>0</v>
      </c>
      <c r="E15" s="589"/>
    </row>
    <row r="16" spans="1:12" ht="15" x14ac:dyDescent="0.25">
      <c r="B16" s="121"/>
      <c r="C16" s="260"/>
      <c r="D16" s="585"/>
      <c r="E16" s="585"/>
    </row>
    <row r="17" spans="1:6" ht="15" x14ac:dyDescent="0.25">
      <c r="A17" s="83" t="s">
        <v>582</v>
      </c>
      <c r="B17" s="122"/>
      <c r="C17" s="258" t="s">
        <v>74</v>
      </c>
      <c r="D17" s="589" t="s">
        <v>63</v>
      </c>
      <c r="E17" s="576">
        <v>0</v>
      </c>
    </row>
    <row r="18" spans="1:6" ht="15" x14ac:dyDescent="0.25">
      <c r="A18" s="888"/>
      <c r="B18" s="889"/>
      <c r="C18" s="259"/>
      <c r="D18" s="585"/>
      <c r="E18" s="585"/>
    </row>
    <row r="19" spans="1:6" ht="15" x14ac:dyDescent="0.25">
      <c r="A19" s="83" t="s">
        <v>579</v>
      </c>
      <c r="B19" s="121"/>
      <c r="C19" s="241"/>
      <c r="D19" s="585"/>
      <c r="E19" s="585"/>
    </row>
    <row r="20" spans="1:6" ht="15" x14ac:dyDescent="0.25">
      <c r="B20" s="117" t="s">
        <v>197</v>
      </c>
      <c r="C20" s="241">
        <v>8074</v>
      </c>
      <c r="D20" s="585">
        <v>0</v>
      </c>
      <c r="E20" s="585"/>
    </row>
    <row r="21" spans="1:6" ht="15" x14ac:dyDescent="0.25">
      <c r="B21" s="117" t="s">
        <v>198</v>
      </c>
      <c r="C21" s="241">
        <v>8084</v>
      </c>
      <c r="D21" s="585">
        <v>0</v>
      </c>
      <c r="E21" s="585"/>
    </row>
    <row r="22" spans="1:6" ht="15" x14ac:dyDescent="0.25">
      <c r="B22" s="117" t="s">
        <v>209</v>
      </c>
      <c r="C22" s="241">
        <v>8094</v>
      </c>
      <c r="D22" s="585">
        <v>0</v>
      </c>
      <c r="E22" s="585"/>
    </row>
    <row r="23" spans="1:6" ht="15" x14ac:dyDescent="0.25">
      <c r="B23" s="117" t="s">
        <v>199</v>
      </c>
      <c r="C23" s="241">
        <v>8104</v>
      </c>
      <c r="D23" s="598">
        <v>0</v>
      </c>
      <c r="E23" s="585"/>
    </row>
    <row r="24" spans="1:6" ht="15" x14ac:dyDescent="0.25">
      <c r="B24" s="117" t="s">
        <v>357</v>
      </c>
      <c r="C24" s="241">
        <v>8114</v>
      </c>
      <c r="D24" s="598">
        <v>0</v>
      </c>
      <c r="E24" s="585"/>
    </row>
    <row r="25" spans="1:6" ht="15" x14ac:dyDescent="0.25">
      <c r="B25" s="121"/>
      <c r="C25" s="241"/>
      <c r="D25" s="598"/>
      <c r="E25" s="585"/>
    </row>
    <row r="26" spans="1:6" ht="15" x14ac:dyDescent="0.25">
      <c r="A26" s="106" t="s">
        <v>200</v>
      </c>
      <c r="C26" s="262">
        <v>8124</v>
      </c>
      <c r="D26" s="589">
        <f>E17+D20-D21+D22-D23+D24</f>
        <v>0</v>
      </c>
      <c r="E26" s="589"/>
    </row>
    <row r="27" spans="1:6" ht="14.25" x14ac:dyDescent="0.2">
      <c r="C27" s="241"/>
      <c r="D27" s="599"/>
      <c r="E27" s="599"/>
    </row>
    <row r="28" spans="1:6" ht="15" x14ac:dyDescent="0.25">
      <c r="A28" s="89" t="s">
        <v>354</v>
      </c>
      <c r="C28" s="263">
        <v>213</v>
      </c>
      <c r="D28" s="588">
        <f>D15-D26</f>
        <v>0</v>
      </c>
      <c r="E28" s="600"/>
    </row>
    <row r="31" spans="1:6" x14ac:dyDescent="0.2">
      <c r="F31" s="91"/>
    </row>
  </sheetData>
  <protectedRanges>
    <protectedRange sqref="D1:E65536 A1:IV1" name="Plage2"/>
  </protectedRanges>
  <mergeCells count="5">
    <mergeCell ref="H1:I1"/>
    <mergeCell ref="K1:L1"/>
    <mergeCell ref="A8:B8"/>
    <mergeCell ref="A18:B18"/>
    <mergeCell ref="B1:C1"/>
  </mergeCells>
  <phoneticPr fontId="0" type="noConversion"/>
  <pageMargins left="0.7" right="0.7" top="0.75" bottom="0.75" header="0.3" footer="0.3"/>
  <pageSetup paperSize="9" scale="7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9"/>
  <sheetViews>
    <sheetView view="pageBreakPreview" zoomScale="60" zoomScaleNormal="100" workbookViewId="0">
      <selection activeCell="B33" sqref="B33"/>
    </sheetView>
  </sheetViews>
  <sheetFormatPr defaultColWidth="11.42578125" defaultRowHeight="12.75" x14ac:dyDescent="0.2"/>
  <cols>
    <col min="1" max="1" width="4.7109375" style="5" customWidth="1"/>
    <col min="2" max="2" width="60.85546875" style="117" customWidth="1"/>
    <col min="3" max="3" width="7.28515625" style="4" customWidth="1"/>
    <col min="4" max="4" width="17.42578125" style="75" customWidth="1"/>
    <col min="5" max="5" width="14.85546875" style="75" bestFit="1" customWidth="1"/>
  </cols>
  <sheetData>
    <row r="1" spans="1:8" s="23" customFormat="1" x14ac:dyDescent="0.2">
      <c r="A1" s="307" t="s">
        <v>81</v>
      </c>
      <c r="B1" s="821">
        <f>'1'!O15</f>
        <v>0</v>
      </c>
      <c r="C1" s="887"/>
      <c r="D1" s="385" t="s">
        <v>1045</v>
      </c>
      <c r="E1" s="607"/>
      <c r="F1" s="27"/>
      <c r="G1" s="857"/>
      <c r="H1" s="857"/>
    </row>
    <row r="2" spans="1:8" x14ac:dyDescent="0.2">
      <c r="A2" s="138" t="s">
        <v>204</v>
      </c>
      <c r="B2" s="131"/>
    </row>
    <row r="3" spans="1:8" x14ac:dyDescent="0.2">
      <c r="A3" s="137" t="s">
        <v>205</v>
      </c>
      <c r="B3" s="145"/>
      <c r="C3" s="119" t="s">
        <v>36</v>
      </c>
      <c r="D3" s="119" t="s">
        <v>146</v>
      </c>
      <c r="E3" s="119" t="s">
        <v>82</v>
      </c>
    </row>
    <row r="4" spans="1:8" ht="15" x14ac:dyDescent="0.25">
      <c r="B4" s="125"/>
      <c r="C4" s="250"/>
      <c r="D4" s="585"/>
      <c r="E4" s="585"/>
    </row>
    <row r="5" spans="1:8" ht="15" x14ac:dyDescent="0.25">
      <c r="B5" s="125"/>
      <c r="C5" s="250"/>
      <c r="D5" s="585"/>
      <c r="E5" s="585"/>
    </row>
    <row r="6" spans="1:8" ht="15" x14ac:dyDescent="0.25">
      <c r="B6" s="125"/>
      <c r="C6" s="250"/>
      <c r="D6" s="585"/>
      <c r="E6" s="585"/>
    </row>
    <row r="7" spans="1:8" ht="15" x14ac:dyDescent="0.25">
      <c r="A7" s="106" t="s">
        <v>194</v>
      </c>
      <c r="B7" s="118"/>
      <c r="C7" s="258" t="s">
        <v>75</v>
      </c>
      <c r="D7" s="589" t="s">
        <v>63</v>
      </c>
      <c r="E7" s="576">
        <v>0</v>
      </c>
    </row>
    <row r="8" spans="1:8" ht="15" x14ac:dyDescent="0.25">
      <c r="A8" s="888"/>
      <c r="B8" s="889"/>
      <c r="C8" s="259"/>
      <c r="D8" s="585"/>
      <c r="E8" s="585"/>
    </row>
    <row r="9" spans="1:8" ht="15" x14ac:dyDescent="0.25">
      <c r="A9" s="83" t="s">
        <v>579</v>
      </c>
      <c r="C9" s="241"/>
      <c r="D9" s="585"/>
      <c r="E9" s="585"/>
    </row>
    <row r="10" spans="1:8" ht="15" x14ac:dyDescent="0.25">
      <c r="B10" s="117" t="s">
        <v>195</v>
      </c>
      <c r="C10" s="241">
        <v>8161</v>
      </c>
      <c r="D10" s="585">
        <v>0</v>
      </c>
      <c r="E10" s="585"/>
    </row>
    <row r="11" spans="1:8" ht="15" x14ac:dyDescent="0.25">
      <c r="B11" s="117" t="s">
        <v>196</v>
      </c>
      <c r="C11" s="241">
        <v>8171</v>
      </c>
      <c r="D11" s="585">
        <v>0</v>
      </c>
      <c r="E11" s="585"/>
    </row>
    <row r="12" spans="1:8" ht="15" x14ac:dyDescent="0.25">
      <c r="B12" s="117" t="s">
        <v>356</v>
      </c>
      <c r="C12" s="260">
        <v>8181</v>
      </c>
      <c r="D12" s="585">
        <v>0</v>
      </c>
      <c r="E12" s="585"/>
    </row>
    <row r="13" spans="1:8" ht="15" x14ac:dyDescent="0.25">
      <c r="C13" s="260"/>
      <c r="D13" s="585"/>
      <c r="E13" s="585"/>
    </row>
    <row r="14" spans="1:8" ht="15" x14ac:dyDescent="0.25">
      <c r="C14" s="260"/>
      <c r="D14" s="585"/>
      <c r="E14" s="585"/>
    </row>
    <row r="15" spans="1:8" ht="15" x14ac:dyDescent="0.25">
      <c r="A15" s="106" t="s">
        <v>194</v>
      </c>
      <c r="C15" s="261">
        <v>8191</v>
      </c>
      <c r="D15" s="589">
        <f>E7+D10-D11+D12</f>
        <v>0</v>
      </c>
      <c r="E15" s="589"/>
    </row>
    <row r="16" spans="1:8" ht="15" x14ac:dyDescent="0.25">
      <c r="C16" s="260"/>
      <c r="D16" s="585"/>
      <c r="E16" s="585"/>
    </row>
    <row r="17" spans="1:5" ht="15" x14ac:dyDescent="0.25">
      <c r="C17" s="260"/>
      <c r="D17" s="585"/>
      <c r="E17" s="585"/>
    </row>
    <row r="18" spans="1:5" ht="15" x14ac:dyDescent="0.25">
      <c r="A18" s="106" t="s">
        <v>206</v>
      </c>
      <c r="C18" s="260" t="s">
        <v>76</v>
      </c>
      <c r="D18" s="589" t="s">
        <v>63</v>
      </c>
      <c r="E18" s="576">
        <v>0</v>
      </c>
    </row>
    <row r="19" spans="1:5" ht="15" x14ac:dyDescent="0.25">
      <c r="A19" s="83" t="s">
        <v>579</v>
      </c>
      <c r="C19" s="260"/>
      <c r="D19" s="585"/>
      <c r="E19" s="585"/>
    </row>
    <row r="20" spans="1:5" ht="15" x14ac:dyDescent="0.25">
      <c r="B20" s="117" t="s">
        <v>197</v>
      </c>
      <c r="C20" s="260">
        <v>8211</v>
      </c>
      <c r="D20" s="585">
        <v>0</v>
      </c>
      <c r="E20" s="585"/>
    </row>
    <row r="21" spans="1:5" ht="15" x14ac:dyDescent="0.25">
      <c r="B21" s="117" t="s">
        <v>207</v>
      </c>
      <c r="C21" s="260">
        <v>8221</v>
      </c>
      <c r="D21" s="585">
        <v>0</v>
      </c>
      <c r="E21" s="585"/>
    </row>
    <row r="22" spans="1:5" ht="15" x14ac:dyDescent="0.25">
      <c r="B22" s="117" t="s">
        <v>208</v>
      </c>
      <c r="C22" s="260">
        <v>8231</v>
      </c>
      <c r="D22" s="585">
        <v>0</v>
      </c>
      <c r="E22" s="585"/>
    </row>
    <row r="23" spans="1:5" ht="15" x14ac:dyDescent="0.25">
      <c r="B23" s="93" t="s">
        <v>358</v>
      </c>
      <c r="C23" s="260">
        <v>8241</v>
      </c>
      <c r="D23" s="585">
        <v>0</v>
      </c>
      <c r="E23" s="585"/>
    </row>
    <row r="24" spans="1:5" ht="15" x14ac:dyDescent="0.25">
      <c r="C24" s="260"/>
      <c r="D24" s="585"/>
      <c r="E24" s="585"/>
    </row>
    <row r="25" spans="1:5" ht="15" x14ac:dyDescent="0.25">
      <c r="A25" s="106" t="s">
        <v>206</v>
      </c>
      <c r="C25" s="260">
        <v>8251</v>
      </c>
      <c r="D25" s="589">
        <f>E18+D20+D21-D22+D23</f>
        <v>0</v>
      </c>
      <c r="E25" s="585"/>
    </row>
    <row r="26" spans="1:5" ht="15" x14ac:dyDescent="0.25">
      <c r="C26" s="260"/>
      <c r="D26" s="585"/>
      <c r="E26" s="585"/>
    </row>
    <row r="27" spans="1:5" ht="15" x14ac:dyDescent="0.25">
      <c r="C27" s="260"/>
      <c r="D27" s="585"/>
      <c r="E27" s="585"/>
    </row>
    <row r="28" spans="1:5" ht="15" x14ac:dyDescent="0.25">
      <c r="A28" s="106" t="s">
        <v>200</v>
      </c>
      <c r="B28" s="118"/>
      <c r="C28" s="258" t="s">
        <v>77</v>
      </c>
      <c r="D28" s="589" t="s">
        <v>63</v>
      </c>
      <c r="E28" s="576">
        <v>0</v>
      </c>
    </row>
    <row r="29" spans="1:5" ht="15" x14ac:dyDescent="0.25">
      <c r="A29" s="888"/>
      <c r="B29" s="889"/>
      <c r="C29" s="259"/>
      <c r="D29" s="585"/>
      <c r="E29" s="585"/>
    </row>
    <row r="30" spans="1:5" ht="15" x14ac:dyDescent="0.25">
      <c r="A30" s="83" t="s">
        <v>579</v>
      </c>
      <c r="C30" s="241"/>
      <c r="D30" s="585"/>
      <c r="E30" s="585"/>
    </row>
    <row r="31" spans="1:5" ht="15" x14ac:dyDescent="0.25">
      <c r="B31" s="93" t="s">
        <v>197</v>
      </c>
      <c r="C31" s="241">
        <v>8271</v>
      </c>
      <c r="D31" s="585">
        <v>0</v>
      </c>
      <c r="E31" s="585"/>
    </row>
    <row r="32" spans="1:5" ht="15" x14ac:dyDescent="0.25">
      <c r="B32" s="93" t="s">
        <v>198</v>
      </c>
      <c r="C32" s="241">
        <v>8281</v>
      </c>
      <c r="D32" s="585">
        <v>0</v>
      </c>
      <c r="E32" s="585"/>
    </row>
    <row r="33" spans="1:5" ht="15" x14ac:dyDescent="0.25">
      <c r="B33" s="93" t="s">
        <v>209</v>
      </c>
      <c r="C33" s="241">
        <v>8291</v>
      </c>
      <c r="D33" s="585">
        <v>0</v>
      </c>
      <c r="E33" s="585"/>
    </row>
    <row r="34" spans="1:5" ht="15" x14ac:dyDescent="0.25">
      <c r="B34" s="93" t="s">
        <v>199</v>
      </c>
      <c r="C34" s="241">
        <v>8301</v>
      </c>
      <c r="D34" s="598">
        <v>0</v>
      </c>
      <c r="E34" s="585"/>
    </row>
    <row r="35" spans="1:5" ht="15" x14ac:dyDescent="0.25">
      <c r="B35" s="93" t="s">
        <v>355</v>
      </c>
      <c r="C35" s="241">
        <v>8311</v>
      </c>
      <c r="D35" s="598">
        <v>0</v>
      </c>
      <c r="E35" s="585"/>
    </row>
    <row r="36" spans="1:5" ht="15" x14ac:dyDescent="0.25">
      <c r="C36" s="241"/>
      <c r="D36" s="598"/>
      <c r="E36" s="585"/>
    </row>
    <row r="37" spans="1:5" ht="15" x14ac:dyDescent="0.25">
      <c r="A37" s="106" t="s">
        <v>200</v>
      </c>
      <c r="C37" s="262">
        <v>8321</v>
      </c>
      <c r="D37" s="589">
        <f>E28+D31-D32+D33-D34+D35</f>
        <v>0</v>
      </c>
      <c r="E37" s="589"/>
    </row>
    <row r="38" spans="1:5" ht="14.25" x14ac:dyDescent="0.2">
      <c r="C38" s="241"/>
      <c r="D38" s="599"/>
      <c r="E38" s="599"/>
    </row>
    <row r="39" spans="1:5" ht="15" x14ac:dyDescent="0.25">
      <c r="A39" s="106" t="s">
        <v>354</v>
      </c>
      <c r="C39" s="263" t="s">
        <v>78</v>
      </c>
      <c r="D39" s="588">
        <f>D15+D25-D37</f>
        <v>0</v>
      </c>
      <c r="E39" s="600"/>
    </row>
  </sheetData>
  <protectedRanges>
    <protectedRange sqref="D1:E65536 A1:IV1" name="Plage2"/>
  </protectedRanges>
  <mergeCells count="4">
    <mergeCell ref="G1:H1"/>
    <mergeCell ref="A8:B8"/>
    <mergeCell ref="A29:B29"/>
    <mergeCell ref="B1:C1"/>
  </mergeCells>
  <phoneticPr fontId="0" type="noConversion"/>
  <pageMargins left="0.7" right="0.7" top="0.75" bottom="0.75" header="0.3" footer="0.3"/>
  <pageSetup paperSize="9" scale="84" fitToHeight="0"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0"/>
  <sheetViews>
    <sheetView view="pageBreakPreview" topLeftCell="A16" zoomScale="60" zoomScaleNormal="100" workbookViewId="0">
      <selection activeCell="D30" sqref="D30"/>
    </sheetView>
  </sheetViews>
  <sheetFormatPr defaultColWidth="11.42578125" defaultRowHeight="12.75" x14ac:dyDescent="0.2"/>
  <cols>
    <col min="1" max="1" width="4.7109375" style="5" customWidth="1"/>
    <col min="2" max="2" width="63.7109375" style="117" customWidth="1"/>
    <col min="3" max="3" width="7.28515625" style="244" customWidth="1"/>
    <col min="4" max="4" width="17.42578125" style="75" customWidth="1"/>
    <col min="5" max="5" width="15.85546875" style="75" customWidth="1"/>
  </cols>
  <sheetData>
    <row r="1" spans="1:8" s="23" customFormat="1" x14ac:dyDescent="0.2">
      <c r="A1" s="322" t="s">
        <v>81</v>
      </c>
      <c r="B1" s="544">
        <f>'1'!O15</f>
        <v>0</v>
      </c>
      <c r="C1" s="895"/>
      <c r="D1" s="896"/>
      <c r="E1" s="608" t="s">
        <v>1046</v>
      </c>
      <c r="F1" s="27"/>
      <c r="G1" s="857"/>
      <c r="H1" s="857"/>
    </row>
    <row r="2" spans="1:8" x14ac:dyDescent="0.2">
      <c r="A2" s="138" t="s">
        <v>204</v>
      </c>
      <c r="B2" s="131"/>
    </row>
    <row r="3" spans="1:8" x14ac:dyDescent="0.2">
      <c r="A3" s="137" t="s">
        <v>214</v>
      </c>
      <c r="B3" s="132"/>
      <c r="C3" s="267" t="s">
        <v>36</v>
      </c>
      <c r="D3" s="119" t="s">
        <v>146</v>
      </c>
      <c r="E3" s="119" t="s">
        <v>82</v>
      </c>
    </row>
    <row r="4" spans="1:8" x14ac:dyDescent="0.2">
      <c r="A4" s="120"/>
      <c r="B4" s="125"/>
      <c r="C4" s="250"/>
      <c r="D4" s="362"/>
      <c r="E4" s="362"/>
    </row>
    <row r="5" spans="1:8" ht="15" x14ac:dyDescent="0.25">
      <c r="B5" s="125"/>
      <c r="C5" s="251"/>
      <c r="D5" s="585"/>
      <c r="E5" s="585"/>
    </row>
    <row r="6" spans="1:8" ht="15" x14ac:dyDescent="0.25">
      <c r="B6" s="125"/>
      <c r="C6" s="251"/>
      <c r="D6" s="585"/>
      <c r="E6" s="585"/>
    </row>
    <row r="7" spans="1:8" ht="15" x14ac:dyDescent="0.25">
      <c r="A7" s="106" t="s">
        <v>194</v>
      </c>
      <c r="B7" s="118"/>
      <c r="C7" s="252" t="s">
        <v>362</v>
      </c>
      <c r="D7" s="589" t="s">
        <v>63</v>
      </c>
      <c r="E7" s="576">
        <v>0</v>
      </c>
    </row>
    <row r="8" spans="1:8" ht="15" x14ac:dyDescent="0.25">
      <c r="A8" s="888"/>
      <c r="B8" s="888"/>
      <c r="C8" s="253"/>
      <c r="D8" s="585"/>
      <c r="E8" s="585"/>
    </row>
    <row r="9" spans="1:8" ht="15" x14ac:dyDescent="0.25">
      <c r="A9" s="83" t="s">
        <v>579</v>
      </c>
      <c r="C9" s="240"/>
      <c r="D9" s="585"/>
      <c r="E9" s="585"/>
    </row>
    <row r="10" spans="1:8" ht="15" x14ac:dyDescent="0.25">
      <c r="B10" s="117" t="s">
        <v>195</v>
      </c>
      <c r="C10" s="268">
        <v>8162</v>
      </c>
      <c r="D10" s="585">
        <v>0</v>
      </c>
      <c r="E10" s="585"/>
    </row>
    <row r="11" spans="1:8" ht="15" x14ac:dyDescent="0.25">
      <c r="B11" s="117" t="s">
        <v>196</v>
      </c>
      <c r="C11" s="240">
        <v>8172</v>
      </c>
      <c r="D11" s="585">
        <v>0</v>
      </c>
      <c r="E11" s="585"/>
    </row>
    <row r="12" spans="1:8" ht="15" x14ac:dyDescent="0.25">
      <c r="B12" s="117" t="s">
        <v>359</v>
      </c>
      <c r="C12" s="240">
        <v>8182</v>
      </c>
      <c r="D12" s="585">
        <v>0</v>
      </c>
      <c r="E12" s="585"/>
    </row>
    <row r="13" spans="1:8" ht="15" x14ac:dyDescent="0.25">
      <c r="C13" s="240"/>
      <c r="D13" s="585"/>
      <c r="E13" s="585"/>
    </row>
    <row r="14" spans="1:8" ht="15" x14ac:dyDescent="0.25">
      <c r="C14" s="240"/>
      <c r="D14" s="585"/>
      <c r="E14" s="585"/>
    </row>
    <row r="15" spans="1:8" ht="15" x14ac:dyDescent="0.25">
      <c r="A15" s="106" t="s">
        <v>194</v>
      </c>
      <c r="C15" s="256">
        <v>8192</v>
      </c>
      <c r="D15" s="589">
        <f>E7+D10-D11+D12</f>
        <v>0</v>
      </c>
      <c r="E15" s="589"/>
    </row>
    <row r="16" spans="1:8" ht="15" x14ac:dyDescent="0.25">
      <c r="C16" s="240"/>
      <c r="D16" s="585"/>
      <c r="E16" s="585"/>
    </row>
    <row r="17" spans="1:5" ht="15" x14ac:dyDescent="0.25">
      <c r="A17" s="71"/>
      <c r="B17" s="146"/>
      <c r="C17" s="240"/>
      <c r="D17" s="585"/>
      <c r="E17" s="585"/>
    </row>
    <row r="18" spans="1:5" ht="15" x14ac:dyDescent="0.25">
      <c r="A18" s="106" t="s">
        <v>206</v>
      </c>
      <c r="C18" s="240" t="s">
        <v>363</v>
      </c>
      <c r="D18" s="589" t="s">
        <v>63</v>
      </c>
      <c r="E18" s="576">
        <v>0</v>
      </c>
    </row>
    <row r="19" spans="1:5" ht="15" x14ac:dyDescent="0.25">
      <c r="A19" s="106"/>
      <c r="C19" s="240"/>
      <c r="D19" s="585"/>
      <c r="E19" s="585"/>
    </row>
    <row r="20" spans="1:5" ht="15" x14ac:dyDescent="0.25">
      <c r="A20" s="83" t="s">
        <v>579</v>
      </c>
      <c r="C20" s="240"/>
      <c r="D20" s="585"/>
      <c r="E20" s="585"/>
    </row>
    <row r="21" spans="1:5" ht="15" x14ac:dyDescent="0.25">
      <c r="B21" s="117" t="s">
        <v>197</v>
      </c>
      <c r="C21" s="240">
        <v>8212</v>
      </c>
      <c r="D21" s="585">
        <v>0</v>
      </c>
      <c r="E21" s="585"/>
    </row>
    <row r="22" spans="1:5" ht="15" x14ac:dyDescent="0.25">
      <c r="B22" s="117" t="s">
        <v>207</v>
      </c>
      <c r="C22" s="240">
        <v>8222</v>
      </c>
      <c r="D22" s="585">
        <v>0</v>
      </c>
      <c r="E22" s="585"/>
    </row>
    <row r="23" spans="1:5" ht="15" x14ac:dyDescent="0.25">
      <c r="B23" s="117" t="s">
        <v>208</v>
      </c>
      <c r="C23" s="240">
        <v>8232</v>
      </c>
      <c r="D23" s="585">
        <v>0</v>
      </c>
      <c r="E23" s="585"/>
    </row>
    <row r="24" spans="1:5" ht="15" x14ac:dyDescent="0.25">
      <c r="B24" s="93" t="s">
        <v>355</v>
      </c>
      <c r="C24" s="240">
        <v>8242</v>
      </c>
      <c r="D24" s="585">
        <v>0</v>
      </c>
      <c r="E24" s="585"/>
    </row>
    <row r="25" spans="1:5" ht="15" x14ac:dyDescent="0.25">
      <c r="C25" s="240"/>
      <c r="D25" s="589"/>
      <c r="E25" s="585"/>
    </row>
    <row r="26" spans="1:5" ht="15" x14ac:dyDescent="0.25">
      <c r="A26" s="106" t="s">
        <v>206</v>
      </c>
      <c r="C26" s="240">
        <v>8252</v>
      </c>
      <c r="D26" s="585">
        <f>E18+D21+D22-D23+D24</f>
        <v>0</v>
      </c>
      <c r="E26" s="585"/>
    </row>
    <row r="27" spans="1:5" ht="15" x14ac:dyDescent="0.25">
      <c r="C27" s="240"/>
      <c r="D27" s="585"/>
      <c r="E27" s="585"/>
    </row>
    <row r="28" spans="1:5" ht="15" x14ac:dyDescent="0.25">
      <c r="C28" s="240"/>
      <c r="D28" s="589"/>
      <c r="E28" s="585"/>
    </row>
    <row r="29" spans="1:5" ht="15" x14ac:dyDescent="0.25">
      <c r="A29" s="106" t="s">
        <v>200</v>
      </c>
      <c r="B29" s="118"/>
      <c r="C29" s="252" t="s">
        <v>364</v>
      </c>
      <c r="D29" s="585" t="s">
        <v>63</v>
      </c>
      <c r="E29" s="576">
        <v>0</v>
      </c>
    </row>
    <row r="30" spans="1:5" ht="15" x14ac:dyDescent="0.25">
      <c r="A30" s="888"/>
      <c r="B30" s="888"/>
      <c r="C30" s="253"/>
      <c r="D30" s="585"/>
      <c r="E30" s="585"/>
    </row>
    <row r="31" spans="1:5" ht="15" x14ac:dyDescent="0.25">
      <c r="A31" s="83" t="s">
        <v>579</v>
      </c>
      <c r="C31" s="240"/>
      <c r="D31" s="585"/>
      <c r="E31" s="585"/>
    </row>
    <row r="32" spans="1:5" ht="15" x14ac:dyDescent="0.25">
      <c r="B32" s="93" t="s">
        <v>197</v>
      </c>
      <c r="C32" s="240">
        <v>8272</v>
      </c>
      <c r="D32" s="585">
        <v>0</v>
      </c>
      <c r="E32" s="585"/>
    </row>
    <row r="33" spans="1:5" ht="15" x14ac:dyDescent="0.25">
      <c r="B33" s="93" t="s">
        <v>198</v>
      </c>
      <c r="C33" s="240">
        <v>8282</v>
      </c>
      <c r="D33" s="585">
        <v>0</v>
      </c>
      <c r="E33" s="585"/>
    </row>
    <row r="34" spans="1:5" ht="15" x14ac:dyDescent="0.25">
      <c r="B34" s="93" t="s">
        <v>209</v>
      </c>
      <c r="C34" s="240">
        <v>8292</v>
      </c>
      <c r="D34" s="598">
        <v>0</v>
      </c>
      <c r="E34" s="585"/>
    </row>
    <row r="35" spans="1:5" ht="15" x14ac:dyDescent="0.25">
      <c r="B35" s="93" t="s">
        <v>199</v>
      </c>
      <c r="C35" s="240">
        <v>8302</v>
      </c>
      <c r="D35" s="598">
        <v>0</v>
      </c>
      <c r="E35" s="585"/>
    </row>
    <row r="36" spans="1:5" ht="15" x14ac:dyDescent="0.25">
      <c r="B36" s="93" t="s">
        <v>360</v>
      </c>
      <c r="C36" s="240">
        <v>8312</v>
      </c>
      <c r="D36" s="598">
        <v>0</v>
      </c>
      <c r="E36" s="585"/>
    </row>
    <row r="37" spans="1:5" ht="8.25" customHeight="1" x14ac:dyDescent="0.25">
      <c r="C37" s="240"/>
      <c r="D37" s="589"/>
      <c r="E37" s="589"/>
    </row>
    <row r="38" spans="1:5" ht="15" x14ac:dyDescent="0.25">
      <c r="A38" s="106" t="s">
        <v>200</v>
      </c>
      <c r="C38" s="256">
        <v>8322</v>
      </c>
      <c r="D38" s="585">
        <f>E29+D32-D33+D34-D35+D36</f>
        <v>0</v>
      </c>
      <c r="E38" s="599"/>
    </row>
    <row r="39" spans="1:5" ht="7.5" customHeight="1" x14ac:dyDescent="0.25">
      <c r="C39" s="240"/>
      <c r="D39" s="585"/>
      <c r="E39" s="599"/>
    </row>
    <row r="40" spans="1:5" ht="15" x14ac:dyDescent="0.25">
      <c r="A40" s="106" t="s">
        <v>354</v>
      </c>
      <c r="C40" s="269" t="s">
        <v>365</v>
      </c>
      <c r="D40" s="588">
        <f>D15+D26-D38</f>
        <v>0</v>
      </c>
      <c r="E40" s="600"/>
    </row>
  </sheetData>
  <protectedRanges>
    <protectedRange sqref="D1:E65536 A1:IV1" name="Plage3"/>
  </protectedRanges>
  <mergeCells count="4">
    <mergeCell ref="G1:H1"/>
    <mergeCell ref="A8:B8"/>
    <mergeCell ref="A30:B30"/>
    <mergeCell ref="C1:D1"/>
  </mergeCells>
  <phoneticPr fontId="0" type="noConversion"/>
  <pageMargins left="0.7" right="0.7" top="0.75" bottom="0.75" header="0.3" footer="0.3"/>
  <pageSetup paperSize="9" scale="8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40"/>
  <sheetViews>
    <sheetView view="pageBreakPreview" zoomScale="60" zoomScaleNormal="100" workbookViewId="0">
      <selection activeCell="E8" sqref="E8"/>
    </sheetView>
  </sheetViews>
  <sheetFormatPr defaultColWidth="11.42578125" defaultRowHeight="12.75" x14ac:dyDescent="0.2"/>
  <cols>
    <col min="1" max="1" width="4.7109375" style="5" customWidth="1"/>
    <col min="2" max="2" width="61.42578125" style="117" customWidth="1"/>
    <col min="3" max="3" width="7.28515625" style="244" customWidth="1"/>
    <col min="4" max="4" width="17.42578125" style="75" customWidth="1"/>
    <col min="5" max="5" width="14.85546875" style="75" bestFit="1" customWidth="1"/>
  </cols>
  <sheetData>
    <row r="1" spans="1:5" s="23" customFormat="1" x14ac:dyDescent="0.2">
      <c r="A1" s="322" t="s">
        <v>81</v>
      </c>
      <c r="B1" s="544">
        <f>'1'!O15</f>
        <v>0</v>
      </c>
      <c r="C1" s="895"/>
      <c r="D1" s="897"/>
      <c r="E1" s="608" t="s">
        <v>1047</v>
      </c>
    </row>
    <row r="2" spans="1:5" x14ac:dyDescent="0.2">
      <c r="A2" s="138" t="s">
        <v>204</v>
      </c>
      <c r="B2" s="131"/>
    </row>
    <row r="3" spans="1:5" x14ac:dyDescent="0.2">
      <c r="A3" s="137" t="s">
        <v>215</v>
      </c>
      <c r="B3" s="144"/>
      <c r="C3" s="142" t="s">
        <v>36</v>
      </c>
      <c r="D3" s="119" t="s">
        <v>146</v>
      </c>
      <c r="E3" s="119" t="s">
        <v>82</v>
      </c>
    </row>
    <row r="4" spans="1:5" ht="15" x14ac:dyDescent="0.25">
      <c r="A4" s="120"/>
      <c r="B4" s="129"/>
      <c r="C4" s="270"/>
      <c r="D4" s="585"/>
      <c r="E4" s="585"/>
    </row>
    <row r="5" spans="1:5" ht="15" x14ac:dyDescent="0.25">
      <c r="B5" s="129"/>
      <c r="C5" s="270"/>
      <c r="D5" s="585"/>
      <c r="E5" s="585"/>
    </row>
    <row r="6" spans="1:5" ht="15" x14ac:dyDescent="0.25">
      <c r="B6" s="129"/>
      <c r="C6" s="271"/>
      <c r="D6" s="585"/>
      <c r="E6" s="585"/>
    </row>
    <row r="7" spans="1:5" ht="15" x14ac:dyDescent="0.25">
      <c r="A7" s="106" t="s">
        <v>194</v>
      </c>
      <c r="B7" s="122"/>
      <c r="C7" s="272" t="s">
        <v>361</v>
      </c>
      <c r="D7" s="589" t="s">
        <v>63</v>
      </c>
      <c r="E7" s="576">
        <v>0</v>
      </c>
    </row>
    <row r="8" spans="1:5" ht="15" x14ac:dyDescent="0.25">
      <c r="A8" s="888"/>
      <c r="B8" s="888"/>
      <c r="C8" s="273"/>
      <c r="D8" s="585"/>
      <c r="E8" s="585"/>
    </row>
    <row r="9" spans="1:5" ht="15" x14ac:dyDescent="0.25">
      <c r="A9" s="83" t="s">
        <v>579</v>
      </c>
      <c r="B9" s="121"/>
      <c r="C9" s="274"/>
      <c r="D9" s="585"/>
      <c r="E9" s="585"/>
    </row>
    <row r="10" spans="1:5" ht="15" x14ac:dyDescent="0.25">
      <c r="B10" s="117" t="s">
        <v>195</v>
      </c>
      <c r="C10" s="274">
        <v>8163</v>
      </c>
      <c r="D10" s="585">
        <v>0</v>
      </c>
      <c r="E10" s="585"/>
    </row>
    <row r="11" spans="1:5" ht="15" x14ac:dyDescent="0.25">
      <c r="B11" s="117" t="s">
        <v>196</v>
      </c>
      <c r="C11" s="274">
        <v>8173</v>
      </c>
      <c r="D11" s="585">
        <v>0</v>
      </c>
      <c r="E11" s="585"/>
    </row>
    <row r="12" spans="1:5" ht="15" x14ac:dyDescent="0.25">
      <c r="B12" s="117" t="s">
        <v>359</v>
      </c>
      <c r="C12" s="275">
        <v>8183</v>
      </c>
      <c r="D12" s="585">
        <v>0</v>
      </c>
      <c r="E12" s="585"/>
    </row>
    <row r="13" spans="1:5" ht="15" x14ac:dyDescent="0.25">
      <c r="B13" s="121"/>
      <c r="C13" s="275"/>
      <c r="D13" s="585"/>
      <c r="E13" s="585"/>
    </row>
    <row r="14" spans="1:5" ht="15" x14ac:dyDescent="0.25">
      <c r="B14" s="121"/>
      <c r="C14" s="275"/>
      <c r="D14" s="585"/>
      <c r="E14" s="585"/>
    </row>
    <row r="15" spans="1:5" ht="15" x14ac:dyDescent="0.25">
      <c r="A15" s="106" t="s">
        <v>194</v>
      </c>
      <c r="B15" s="121"/>
      <c r="C15" s="276">
        <v>8193</v>
      </c>
      <c r="D15" s="589">
        <f>E7+D10-D11+D12</f>
        <v>0</v>
      </c>
      <c r="E15" s="589"/>
    </row>
    <row r="16" spans="1:5" ht="15" x14ac:dyDescent="0.25">
      <c r="B16" s="121"/>
      <c r="C16" s="275"/>
      <c r="D16" s="585"/>
      <c r="E16" s="585"/>
    </row>
    <row r="17" spans="1:5" ht="15" x14ac:dyDescent="0.25">
      <c r="B17" s="121"/>
      <c r="C17" s="275"/>
      <c r="D17" s="585"/>
      <c r="E17" s="585"/>
    </row>
    <row r="18" spans="1:5" ht="15" x14ac:dyDescent="0.25">
      <c r="A18" s="106" t="s">
        <v>206</v>
      </c>
      <c r="B18" s="121"/>
      <c r="C18" s="275" t="s">
        <v>366</v>
      </c>
      <c r="D18" s="589" t="s">
        <v>63</v>
      </c>
      <c r="E18" s="576">
        <v>0</v>
      </c>
    </row>
    <row r="19" spans="1:5" ht="15" x14ac:dyDescent="0.25">
      <c r="A19" s="106"/>
      <c r="B19" s="121"/>
      <c r="C19" s="275"/>
      <c r="D19" s="585"/>
      <c r="E19" s="585"/>
    </row>
    <row r="20" spans="1:5" ht="15" x14ac:dyDescent="0.25">
      <c r="A20" s="83" t="s">
        <v>579</v>
      </c>
      <c r="B20" s="121"/>
      <c r="C20" s="275"/>
      <c r="D20" s="585"/>
      <c r="E20" s="585"/>
    </row>
    <row r="21" spans="1:5" ht="15" x14ac:dyDescent="0.25">
      <c r="B21" s="117" t="s">
        <v>197</v>
      </c>
      <c r="C21" s="275">
        <v>8213</v>
      </c>
      <c r="D21" s="585">
        <v>0</v>
      </c>
      <c r="E21" s="585"/>
    </row>
    <row r="22" spans="1:5" ht="15" x14ac:dyDescent="0.25">
      <c r="B22" s="117" t="s">
        <v>207</v>
      </c>
      <c r="C22" s="275">
        <v>8223</v>
      </c>
      <c r="D22" s="585">
        <v>0</v>
      </c>
      <c r="E22" s="585"/>
    </row>
    <row r="23" spans="1:5" ht="15" x14ac:dyDescent="0.25">
      <c r="B23" s="117" t="s">
        <v>208</v>
      </c>
      <c r="C23" s="275">
        <v>8233</v>
      </c>
      <c r="D23" s="585">
        <v>0</v>
      </c>
      <c r="E23" s="585"/>
    </row>
    <row r="24" spans="1:5" ht="15" x14ac:dyDescent="0.25">
      <c r="B24" s="93" t="s">
        <v>353</v>
      </c>
      <c r="C24" s="275">
        <v>8243</v>
      </c>
      <c r="D24" s="585">
        <v>0</v>
      </c>
      <c r="E24" s="585"/>
    </row>
    <row r="25" spans="1:5" ht="15" x14ac:dyDescent="0.25">
      <c r="B25" s="121"/>
      <c r="C25" s="275"/>
      <c r="D25" s="589"/>
      <c r="E25" s="585"/>
    </row>
    <row r="26" spans="1:5" ht="15" x14ac:dyDescent="0.25">
      <c r="A26" s="106" t="s">
        <v>206</v>
      </c>
      <c r="B26" s="121"/>
      <c r="C26" s="275">
        <v>8253</v>
      </c>
      <c r="D26" s="585">
        <f>E18+D21+D22-D23+D24</f>
        <v>0</v>
      </c>
      <c r="E26" s="585"/>
    </row>
    <row r="27" spans="1:5" ht="15" x14ac:dyDescent="0.25">
      <c r="B27" s="121"/>
      <c r="C27" s="275"/>
      <c r="D27" s="585"/>
      <c r="E27" s="585"/>
    </row>
    <row r="28" spans="1:5" ht="15" x14ac:dyDescent="0.25">
      <c r="B28" s="121"/>
      <c r="C28" s="275"/>
      <c r="D28" s="589"/>
      <c r="E28" s="585"/>
    </row>
    <row r="29" spans="1:5" ht="15" x14ac:dyDescent="0.25">
      <c r="A29" s="106" t="s">
        <v>200</v>
      </c>
      <c r="B29" s="122"/>
      <c r="C29" s="272" t="s">
        <v>367</v>
      </c>
      <c r="D29" s="585" t="s">
        <v>63</v>
      </c>
      <c r="E29" s="576">
        <v>0</v>
      </c>
    </row>
    <row r="30" spans="1:5" ht="15" x14ac:dyDescent="0.25">
      <c r="A30" s="888"/>
      <c r="B30" s="888"/>
      <c r="C30" s="273"/>
      <c r="D30" s="585"/>
      <c r="E30" s="585"/>
    </row>
    <row r="31" spans="1:5" ht="15" x14ac:dyDescent="0.25">
      <c r="A31" s="83" t="s">
        <v>579</v>
      </c>
      <c r="B31" s="121"/>
      <c r="C31" s="274"/>
      <c r="D31" s="585"/>
      <c r="E31" s="585"/>
    </row>
    <row r="32" spans="1:5" ht="15" x14ac:dyDescent="0.25">
      <c r="B32" s="93" t="s">
        <v>197</v>
      </c>
      <c r="C32" s="274">
        <v>8273</v>
      </c>
      <c r="D32" s="585">
        <v>0</v>
      </c>
      <c r="E32" s="585"/>
    </row>
    <row r="33" spans="1:5" ht="15" x14ac:dyDescent="0.25">
      <c r="B33" s="93" t="s">
        <v>198</v>
      </c>
      <c r="C33" s="274">
        <v>8283</v>
      </c>
      <c r="D33" s="585">
        <v>0</v>
      </c>
      <c r="E33" s="585"/>
    </row>
    <row r="34" spans="1:5" ht="15" x14ac:dyDescent="0.25">
      <c r="B34" s="93" t="s">
        <v>209</v>
      </c>
      <c r="C34" s="274">
        <v>8293</v>
      </c>
      <c r="D34" s="598">
        <v>0</v>
      </c>
      <c r="E34" s="585"/>
    </row>
    <row r="35" spans="1:5" ht="15" x14ac:dyDescent="0.25">
      <c r="B35" s="93" t="s">
        <v>199</v>
      </c>
      <c r="C35" s="274">
        <v>8303</v>
      </c>
      <c r="D35" s="598">
        <v>0</v>
      </c>
      <c r="E35" s="585"/>
    </row>
    <row r="36" spans="1:5" ht="15" x14ac:dyDescent="0.25">
      <c r="B36" s="93" t="s">
        <v>360</v>
      </c>
      <c r="C36" s="274">
        <v>8313</v>
      </c>
      <c r="D36" s="598">
        <v>0</v>
      </c>
      <c r="E36" s="585"/>
    </row>
    <row r="37" spans="1:5" ht="6" customHeight="1" x14ac:dyDescent="0.25">
      <c r="B37" s="121"/>
      <c r="C37" s="274"/>
      <c r="D37" s="589"/>
      <c r="E37" s="589"/>
    </row>
    <row r="38" spans="1:5" ht="15" x14ac:dyDescent="0.25">
      <c r="A38" s="106" t="s">
        <v>200</v>
      </c>
      <c r="C38" s="277">
        <v>8323</v>
      </c>
      <c r="D38" s="585">
        <f>E29+D32-D33+D34-D35+D36</f>
        <v>0</v>
      </c>
      <c r="E38" s="599"/>
    </row>
    <row r="39" spans="1:5" ht="5.25" customHeight="1" x14ac:dyDescent="0.25">
      <c r="C39" s="240"/>
      <c r="D39" s="585"/>
      <c r="E39" s="599"/>
    </row>
    <row r="40" spans="1:5" ht="15" x14ac:dyDescent="0.25">
      <c r="A40" s="106" t="s">
        <v>354</v>
      </c>
      <c r="C40" s="278" t="s">
        <v>368</v>
      </c>
      <c r="D40" s="609">
        <f>D15+D26-D38</f>
        <v>0</v>
      </c>
      <c r="E40" s="610"/>
    </row>
  </sheetData>
  <protectedRanges>
    <protectedRange sqref="D1:E65536 A1:IV1" name="Plage2"/>
  </protectedRanges>
  <mergeCells count="3">
    <mergeCell ref="A8:B8"/>
    <mergeCell ref="A30:B30"/>
    <mergeCell ref="C1:D1"/>
  </mergeCells>
  <phoneticPr fontId="0" type="noConversion"/>
  <pageMargins left="0.7" right="0.7" top="0.75" bottom="0.75" header="0.3" footer="0.3"/>
  <pageSetup paperSize="9" scale="8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45"/>
  <sheetViews>
    <sheetView view="pageBreakPreview" topLeftCell="A19" zoomScale="60" zoomScaleNormal="100" workbookViewId="0">
      <selection activeCell="D29" sqref="D29"/>
    </sheetView>
  </sheetViews>
  <sheetFormatPr defaultColWidth="11.42578125" defaultRowHeight="12.75" x14ac:dyDescent="0.2"/>
  <cols>
    <col min="1" max="1" width="4.7109375" style="5" customWidth="1"/>
    <col min="2" max="2" width="61.140625" style="117" customWidth="1"/>
    <col min="3" max="3" width="7.28515625" style="4" customWidth="1"/>
    <col min="4" max="4" width="17.42578125" style="75" customWidth="1"/>
    <col min="5" max="5" width="14.85546875" style="75" bestFit="1" customWidth="1"/>
    <col min="6" max="6" width="12.7109375" customWidth="1"/>
  </cols>
  <sheetData>
    <row r="1" spans="1:12" s="23" customFormat="1" x14ac:dyDescent="0.2">
      <c r="A1" s="307" t="s">
        <v>81</v>
      </c>
      <c r="B1" s="821">
        <f>'1'!O15</f>
        <v>0</v>
      </c>
      <c r="C1" s="887"/>
      <c r="D1" s="385" t="s">
        <v>1048</v>
      </c>
      <c r="E1" s="611"/>
      <c r="F1" s="27"/>
      <c r="G1" s="26"/>
      <c r="H1" s="856"/>
      <c r="I1" s="857"/>
      <c r="J1" s="27"/>
      <c r="K1" s="857"/>
      <c r="L1" s="857"/>
    </row>
    <row r="2" spans="1:12" ht="15.75" x14ac:dyDescent="0.2">
      <c r="A2" s="57" t="s">
        <v>204</v>
      </c>
      <c r="B2" s="131"/>
    </row>
    <row r="3" spans="1:12" x14ac:dyDescent="0.2">
      <c r="A3" s="137" t="s">
        <v>213</v>
      </c>
      <c r="B3" s="145"/>
      <c r="C3" s="119" t="s">
        <v>36</v>
      </c>
      <c r="D3" s="119" t="s">
        <v>146</v>
      </c>
      <c r="E3" s="119" t="s">
        <v>82</v>
      </c>
      <c r="F3" s="82"/>
    </row>
    <row r="4" spans="1:12" ht="15" x14ac:dyDescent="0.25">
      <c r="B4" s="125"/>
      <c r="C4" s="250"/>
      <c r="D4" s="584"/>
      <c r="E4" s="584"/>
    </row>
    <row r="5" spans="1:12" ht="15" x14ac:dyDescent="0.25">
      <c r="A5" s="7"/>
      <c r="B5" s="125"/>
      <c r="C5" s="250"/>
      <c r="D5" s="585"/>
      <c r="E5" s="585"/>
    </row>
    <row r="6" spans="1:12" ht="15" x14ac:dyDescent="0.25">
      <c r="A6" s="7"/>
      <c r="B6" s="125"/>
      <c r="C6" s="251"/>
      <c r="D6" s="585"/>
      <c r="E6" s="585"/>
    </row>
    <row r="7" spans="1:12" ht="15" x14ac:dyDescent="0.25">
      <c r="A7" s="106" t="s">
        <v>194</v>
      </c>
      <c r="B7" s="118"/>
      <c r="C7" s="252" t="s">
        <v>399</v>
      </c>
      <c r="D7" s="589" t="s">
        <v>63</v>
      </c>
      <c r="E7" s="576">
        <v>0</v>
      </c>
    </row>
    <row r="8" spans="1:12" ht="15" x14ac:dyDescent="0.25">
      <c r="A8" s="888"/>
      <c r="B8" s="888"/>
      <c r="C8" s="253"/>
      <c r="D8" s="585"/>
      <c r="E8" s="585"/>
    </row>
    <row r="9" spans="1:12" ht="15" x14ac:dyDescent="0.25">
      <c r="A9" s="83" t="s">
        <v>579</v>
      </c>
      <c r="C9" s="240"/>
      <c r="D9" s="585"/>
      <c r="E9" s="585"/>
    </row>
    <row r="10" spans="1:12" ht="15" x14ac:dyDescent="0.25">
      <c r="A10" s="7"/>
      <c r="B10" s="117" t="s">
        <v>195</v>
      </c>
      <c r="C10" s="240">
        <v>8164</v>
      </c>
      <c r="D10" s="585">
        <v>0</v>
      </c>
      <c r="E10" s="585"/>
    </row>
    <row r="11" spans="1:12" ht="15" x14ac:dyDescent="0.25">
      <c r="A11" s="7"/>
      <c r="B11" s="117" t="s">
        <v>196</v>
      </c>
      <c r="C11" s="240">
        <v>8174</v>
      </c>
      <c r="D11" s="585">
        <v>0</v>
      </c>
      <c r="E11" s="585"/>
    </row>
    <row r="12" spans="1:12" ht="15" x14ac:dyDescent="0.25">
      <c r="A12" s="7"/>
      <c r="B12" s="117" t="s">
        <v>359</v>
      </c>
      <c r="C12" s="254">
        <v>8184</v>
      </c>
      <c r="D12" s="585">
        <v>0</v>
      </c>
      <c r="E12" s="585"/>
    </row>
    <row r="13" spans="1:12" ht="15" x14ac:dyDescent="0.25">
      <c r="A13" s="7"/>
      <c r="C13" s="254"/>
      <c r="D13" s="585"/>
      <c r="E13" s="585"/>
    </row>
    <row r="14" spans="1:12" ht="15" x14ac:dyDescent="0.25">
      <c r="A14" s="7"/>
      <c r="C14" s="254"/>
      <c r="D14" s="585"/>
      <c r="E14" s="585"/>
    </row>
    <row r="15" spans="1:12" ht="15" x14ac:dyDescent="0.25">
      <c r="A15" s="106" t="s">
        <v>194</v>
      </c>
      <c r="C15" s="255">
        <v>8194</v>
      </c>
      <c r="D15" s="589">
        <f>E7+D10-D11+D12</f>
        <v>0</v>
      </c>
      <c r="E15" s="589"/>
    </row>
    <row r="16" spans="1:12" ht="15" x14ac:dyDescent="0.25">
      <c r="A16" s="7"/>
      <c r="C16" s="254"/>
      <c r="D16" s="585"/>
      <c r="E16" s="585"/>
    </row>
    <row r="17" spans="1:7" ht="15" x14ac:dyDescent="0.25">
      <c r="C17" s="254"/>
      <c r="D17" s="585"/>
      <c r="E17" s="585"/>
      <c r="G17" s="5"/>
    </row>
    <row r="18" spans="1:7" ht="15" x14ac:dyDescent="0.25">
      <c r="A18" s="106" t="s">
        <v>206</v>
      </c>
      <c r="C18" s="254" t="s">
        <v>373</v>
      </c>
      <c r="D18" s="589" t="s">
        <v>63</v>
      </c>
      <c r="E18" s="576">
        <v>0</v>
      </c>
    </row>
    <row r="19" spans="1:7" ht="15" x14ac:dyDescent="0.25">
      <c r="A19" s="83" t="s">
        <v>579</v>
      </c>
      <c r="C19" s="254"/>
      <c r="D19" s="585"/>
      <c r="E19" s="585"/>
    </row>
    <row r="20" spans="1:7" ht="15" x14ac:dyDescent="0.25">
      <c r="B20" s="117" t="s">
        <v>197</v>
      </c>
      <c r="C20" s="254">
        <v>8214</v>
      </c>
      <c r="D20" s="585">
        <v>0</v>
      </c>
      <c r="E20" s="585"/>
    </row>
    <row r="21" spans="1:7" ht="15" x14ac:dyDescent="0.25">
      <c r="B21" s="117" t="s">
        <v>207</v>
      </c>
      <c r="C21" s="254">
        <v>8224</v>
      </c>
      <c r="D21" s="585">
        <v>0</v>
      </c>
      <c r="E21" s="585"/>
    </row>
    <row r="22" spans="1:7" ht="15" x14ac:dyDescent="0.25">
      <c r="B22" s="117" t="s">
        <v>208</v>
      </c>
      <c r="C22" s="254">
        <v>8234</v>
      </c>
      <c r="D22" s="585">
        <v>0</v>
      </c>
      <c r="E22" s="585"/>
    </row>
    <row r="23" spans="1:7" ht="15" x14ac:dyDescent="0.25">
      <c r="B23" s="93" t="s">
        <v>369</v>
      </c>
      <c r="C23" s="254">
        <v>8244</v>
      </c>
      <c r="D23" s="585">
        <v>0</v>
      </c>
      <c r="E23" s="585"/>
    </row>
    <row r="24" spans="1:7" ht="15" x14ac:dyDescent="0.25">
      <c r="C24" s="254"/>
      <c r="D24" s="585"/>
      <c r="E24" s="585"/>
    </row>
    <row r="25" spans="1:7" ht="15" x14ac:dyDescent="0.25">
      <c r="A25" s="106" t="s">
        <v>206</v>
      </c>
      <c r="C25" s="254">
        <v>8254</v>
      </c>
      <c r="D25" s="589">
        <f>E18+D20+D21-D22+D23</f>
        <v>0</v>
      </c>
      <c r="E25" s="585"/>
    </row>
    <row r="26" spans="1:7" ht="15" x14ac:dyDescent="0.25">
      <c r="A26" s="7"/>
      <c r="C26" s="254"/>
      <c r="D26" s="585"/>
      <c r="E26" s="585"/>
    </row>
    <row r="27" spans="1:7" ht="15" x14ac:dyDescent="0.25">
      <c r="A27" s="7"/>
      <c r="C27" s="254"/>
      <c r="D27" s="585"/>
      <c r="E27" s="585"/>
    </row>
    <row r="28" spans="1:7" ht="15" x14ac:dyDescent="0.25">
      <c r="A28" s="106" t="s">
        <v>200</v>
      </c>
      <c r="B28" s="118"/>
      <c r="C28" s="252" t="s">
        <v>372</v>
      </c>
      <c r="D28" s="589" t="s">
        <v>1040</v>
      </c>
      <c r="E28" s="576">
        <v>0</v>
      </c>
    </row>
    <row r="29" spans="1:7" ht="15" x14ac:dyDescent="0.25">
      <c r="A29" s="888"/>
      <c r="B29" s="888"/>
      <c r="C29" s="253"/>
      <c r="D29" s="585"/>
      <c r="E29" s="585"/>
    </row>
    <row r="30" spans="1:7" ht="15" x14ac:dyDescent="0.25">
      <c r="A30" s="83" t="s">
        <v>579</v>
      </c>
      <c r="C30" s="240"/>
      <c r="D30" s="585"/>
      <c r="E30" s="585"/>
      <c r="G30" s="5"/>
    </row>
    <row r="31" spans="1:7" ht="15" x14ac:dyDescent="0.25">
      <c r="A31" s="7"/>
      <c r="B31" s="93" t="s">
        <v>197</v>
      </c>
      <c r="C31" s="240">
        <v>8274</v>
      </c>
      <c r="D31" s="585">
        <v>0</v>
      </c>
      <c r="E31" s="585"/>
      <c r="G31" s="5"/>
    </row>
    <row r="32" spans="1:7" ht="15" x14ac:dyDescent="0.25">
      <c r="A32" s="7"/>
      <c r="B32" s="93" t="s">
        <v>198</v>
      </c>
      <c r="C32" s="240">
        <v>8284</v>
      </c>
      <c r="D32" s="585">
        <v>0</v>
      </c>
      <c r="E32" s="585"/>
    </row>
    <row r="33" spans="1:5" ht="15" x14ac:dyDescent="0.25">
      <c r="A33" s="7"/>
      <c r="B33" s="93" t="s">
        <v>209</v>
      </c>
      <c r="C33" s="240">
        <v>8294</v>
      </c>
      <c r="D33" s="585">
        <v>0</v>
      </c>
      <c r="E33" s="585"/>
    </row>
    <row r="34" spans="1:5" ht="15" x14ac:dyDescent="0.25">
      <c r="A34" s="7"/>
      <c r="B34" s="93" t="s">
        <v>199</v>
      </c>
      <c r="C34" s="240">
        <v>8304</v>
      </c>
      <c r="D34" s="585">
        <v>0</v>
      </c>
      <c r="E34" s="585"/>
    </row>
    <row r="35" spans="1:5" ht="15" x14ac:dyDescent="0.25">
      <c r="A35" s="7"/>
      <c r="B35" s="93" t="s">
        <v>370</v>
      </c>
      <c r="C35" s="240">
        <v>8314</v>
      </c>
      <c r="D35" s="585">
        <v>0</v>
      </c>
      <c r="E35" s="585"/>
    </row>
    <row r="36" spans="1:5" ht="15" x14ac:dyDescent="0.25">
      <c r="A36" s="7"/>
      <c r="C36" s="240"/>
      <c r="D36" s="585"/>
      <c r="E36" s="585"/>
    </row>
    <row r="37" spans="1:5" ht="15" x14ac:dyDescent="0.25">
      <c r="A37" s="106" t="s">
        <v>200</v>
      </c>
      <c r="C37" s="256">
        <v>8324</v>
      </c>
      <c r="D37" s="589">
        <f>E28+D31-D32+D33-D34+D35</f>
        <v>0</v>
      </c>
      <c r="E37" s="589"/>
    </row>
    <row r="38" spans="1:5" ht="15" x14ac:dyDescent="0.25">
      <c r="C38" s="240"/>
      <c r="D38" s="585"/>
      <c r="E38" s="599"/>
    </row>
    <row r="39" spans="1:5" ht="15" x14ac:dyDescent="0.25">
      <c r="A39" s="106" t="s">
        <v>187</v>
      </c>
      <c r="C39" s="255" t="s">
        <v>371</v>
      </c>
      <c r="D39" s="585">
        <f>D15+D25-D37</f>
        <v>0</v>
      </c>
      <c r="E39" s="599"/>
    </row>
    <row r="40" spans="1:5" ht="14.25" x14ac:dyDescent="0.2">
      <c r="C40" s="254"/>
      <c r="D40" s="599"/>
      <c r="E40" s="599"/>
    </row>
    <row r="41" spans="1:5" s="7" customFormat="1" ht="15" x14ac:dyDescent="0.25">
      <c r="A41" s="83" t="s">
        <v>580</v>
      </c>
      <c r="B41" s="117"/>
      <c r="C41" s="254"/>
      <c r="D41" s="585"/>
      <c r="E41" s="585"/>
    </row>
    <row r="42" spans="1:5" ht="14.25" x14ac:dyDescent="0.2">
      <c r="C42" s="254"/>
      <c r="D42" s="599"/>
      <c r="E42" s="599"/>
    </row>
    <row r="43" spans="1:5" ht="15" x14ac:dyDescent="0.25">
      <c r="A43" s="83" t="s">
        <v>585</v>
      </c>
      <c r="C43" s="252">
        <v>250</v>
      </c>
      <c r="D43" s="585">
        <v>0</v>
      </c>
      <c r="E43" s="585">
        <v>0</v>
      </c>
    </row>
    <row r="44" spans="1:5" ht="15" x14ac:dyDescent="0.25">
      <c r="A44" s="120" t="s">
        <v>211</v>
      </c>
      <c r="C44" s="252">
        <v>251</v>
      </c>
      <c r="D44" s="585">
        <v>0</v>
      </c>
      <c r="E44" s="585">
        <v>0</v>
      </c>
    </row>
    <row r="45" spans="1:5" ht="15" x14ac:dyDescent="0.25">
      <c r="A45" s="120" t="s">
        <v>212</v>
      </c>
      <c r="C45" s="257">
        <v>252</v>
      </c>
      <c r="D45" s="588">
        <v>0</v>
      </c>
      <c r="E45" s="588">
        <v>0</v>
      </c>
    </row>
  </sheetData>
  <protectedRanges>
    <protectedRange sqref="D1:E65536 A1:IV1" name="Plage2"/>
  </protectedRanges>
  <mergeCells count="5">
    <mergeCell ref="H1:I1"/>
    <mergeCell ref="K1:L1"/>
    <mergeCell ref="A8:B8"/>
    <mergeCell ref="A29:B29"/>
    <mergeCell ref="B1:C1"/>
  </mergeCells>
  <phoneticPr fontId="0" type="noConversion"/>
  <pageMargins left="0.7" right="0.7" top="0.75" bottom="0.75" header="0.3" footer="0.3"/>
  <pageSetup paperSize="9" scale="84" fitToHeight="0" orientation="portrait" r:id="rId1"/>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45"/>
  <sheetViews>
    <sheetView view="pageBreakPreview" zoomScale="60" zoomScaleNormal="100" workbookViewId="0">
      <selection activeCell="H36" sqref="H36"/>
    </sheetView>
  </sheetViews>
  <sheetFormatPr defaultColWidth="11.42578125" defaultRowHeight="12.75" x14ac:dyDescent="0.2"/>
  <cols>
    <col min="1" max="1" width="4.7109375" style="5" customWidth="1"/>
    <col min="2" max="2" width="60.7109375" style="117" customWidth="1"/>
    <col min="3" max="3" width="7.28515625" style="266" customWidth="1"/>
    <col min="4" max="4" width="17.42578125" style="75" customWidth="1"/>
    <col min="5" max="5" width="14.85546875" style="75" bestFit="1" customWidth="1"/>
    <col min="6" max="6" width="12.7109375" customWidth="1"/>
  </cols>
  <sheetData>
    <row r="1" spans="1:12" s="23" customFormat="1" x14ac:dyDescent="0.2">
      <c r="A1" s="307" t="s">
        <v>81</v>
      </c>
      <c r="B1" s="821">
        <f>'1'!O15</f>
        <v>0</v>
      </c>
      <c r="C1" s="887"/>
      <c r="D1" s="385" t="s">
        <v>1049</v>
      </c>
      <c r="E1" s="611"/>
      <c r="F1" s="27"/>
      <c r="G1" s="26"/>
      <c r="H1" s="856"/>
      <c r="I1" s="857"/>
      <c r="J1" s="27"/>
      <c r="K1" s="857"/>
      <c r="L1" s="857"/>
    </row>
    <row r="2" spans="1:12" ht="15.75" x14ac:dyDescent="0.2">
      <c r="A2" s="57" t="s">
        <v>204</v>
      </c>
      <c r="B2" s="131"/>
    </row>
    <row r="3" spans="1:12" x14ac:dyDescent="0.2">
      <c r="A3" s="137" t="s">
        <v>216</v>
      </c>
      <c r="B3" s="144"/>
      <c r="C3" s="267" t="s">
        <v>36</v>
      </c>
      <c r="D3" s="119" t="s">
        <v>146</v>
      </c>
      <c r="E3" s="210" t="s">
        <v>82</v>
      </c>
    </row>
    <row r="4" spans="1:12" ht="15" x14ac:dyDescent="0.25">
      <c r="A4" s="83"/>
      <c r="B4" s="129"/>
      <c r="C4" s="250"/>
      <c r="D4" s="585"/>
      <c r="E4" s="585"/>
    </row>
    <row r="5" spans="1:12" ht="15" x14ac:dyDescent="0.25">
      <c r="A5" s="7"/>
      <c r="B5" s="129"/>
      <c r="C5" s="250"/>
      <c r="D5" s="585"/>
      <c r="E5" s="585"/>
    </row>
    <row r="6" spans="1:12" ht="15" x14ac:dyDescent="0.25">
      <c r="A6" s="7"/>
      <c r="B6" s="129"/>
      <c r="C6" s="250"/>
      <c r="D6" s="585"/>
      <c r="E6" s="585"/>
    </row>
    <row r="7" spans="1:12" ht="15" x14ac:dyDescent="0.25">
      <c r="A7" s="106" t="s">
        <v>194</v>
      </c>
      <c r="B7" s="122"/>
      <c r="C7" s="252" t="s">
        <v>686</v>
      </c>
      <c r="D7" s="589" t="s">
        <v>63</v>
      </c>
      <c r="E7" s="576">
        <v>0</v>
      </c>
    </row>
    <row r="8" spans="1:12" ht="15" x14ac:dyDescent="0.25">
      <c r="A8" s="888"/>
      <c r="B8" s="888"/>
      <c r="C8" s="253"/>
      <c r="D8" s="585"/>
      <c r="E8" s="585"/>
    </row>
    <row r="9" spans="1:12" ht="15" x14ac:dyDescent="0.25">
      <c r="A9" s="83" t="s">
        <v>579</v>
      </c>
      <c r="B9" s="121"/>
      <c r="C9" s="241"/>
      <c r="D9" s="585"/>
      <c r="E9" s="585"/>
    </row>
    <row r="10" spans="1:12" ht="15" x14ac:dyDescent="0.25">
      <c r="A10" s="7"/>
      <c r="B10" s="117" t="s">
        <v>195</v>
      </c>
      <c r="C10" s="240">
        <v>8165</v>
      </c>
      <c r="D10" s="585">
        <v>0</v>
      </c>
      <c r="E10" s="585"/>
    </row>
    <row r="11" spans="1:12" ht="15" x14ac:dyDescent="0.25">
      <c r="A11" s="7"/>
      <c r="B11" s="117" t="s">
        <v>196</v>
      </c>
      <c r="C11" s="240">
        <v>8175</v>
      </c>
      <c r="D11" s="585">
        <v>0</v>
      </c>
      <c r="E11" s="585"/>
    </row>
    <row r="12" spans="1:12" ht="15" x14ac:dyDescent="0.25">
      <c r="A12" s="7"/>
      <c r="B12" s="117" t="s">
        <v>747</v>
      </c>
      <c r="C12" s="240">
        <v>8185</v>
      </c>
      <c r="D12" s="585">
        <v>0</v>
      </c>
      <c r="E12" s="585"/>
    </row>
    <row r="13" spans="1:12" ht="15" x14ac:dyDescent="0.25">
      <c r="A13" s="7"/>
      <c r="B13" s="121"/>
      <c r="C13" s="240"/>
      <c r="D13" s="585"/>
      <c r="E13" s="585"/>
    </row>
    <row r="14" spans="1:12" ht="15" x14ac:dyDescent="0.25">
      <c r="A14" s="7"/>
      <c r="B14" s="121"/>
      <c r="C14" s="240"/>
      <c r="D14" s="585"/>
      <c r="E14" s="585"/>
    </row>
    <row r="15" spans="1:12" ht="15" x14ac:dyDescent="0.25">
      <c r="A15" s="106" t="s">
        <v>194</v>
      </c>
      <c r="B15" s="121"/>
      <c r="C15" s="256">
        <v>8195</v>
      </c>
      <c r="D15" s="589">
        <f>E7+D10-D11+D12</f>
        <v>0</v>
      </c>
      <c r="E15" s="589"/>
    </row>
    <row r="16" spans="1:12" ht="15" x14ac:dyDescent="0.25">
      <c r="A16" s="7"/>
      <c r="B16" s="121"/>
      <c r="C16" s="240"/>
      <c r="D16" s="585"/>
      <c r="E16" s="585"/>
    </row>
    <row r="17" spans="1:5" ht="15" x14ac:dyDescent="0.25">
      <c r="B17" s="121"/>
      <c r="C17" s="240"/>
      <c r="D17" s="585"/>
      <c r="E17" s="585"/>
    </row>
    <row r="18" spans="1:5" ht="15" x14ac:dyDescent="0.25">
      <c r="A18" s="106" t="s">
        <v>206</v>
      </c>
      <c r="B18" s="121"/>
      <c r="C18" s="240">
        <v>8255</v>
      </c>
      <c r="D18" s="589" t="s">
        <v>63</v>
      </c>
      <c r="E18" s="576">
        <v>0</v>
      </c>
    </row>
    <row r="19" spans="1:5" ht="15" x14ac:dyDescent="0.25">
      <c r="A19" s="83" t="s">
        <v>579</v>
      </c>
      <c r="B19" s="121"/>
      <c r="C19" s="240"/>
      <c r="D19" s="585"/>
      <c r="E19" s="585"/>
    </row>
    <row r="20" spans="1:5" ht="15" x14ac:dyDescent="0.25">
      <c r="B20" s="117" t="s">
        <v>197</v>
      </c>
      <c r="C20" s="240">
        <v>8215</v>
      </c>
      <c r="D20" s="585">
        <v>0</v>
      </c>
      <c r="E20" s="585"/>
    </row>
    <row r="21" spans="1:5" ht="15" x14ac:dyDescent="0.25">
      <c r="B21" s="117" t="s">
        <v>207</v>
      </c>
      <c r="C21" s="240">
        <v>8225</v>
      </c>
      <c r="D21" s="585">
        <v>0</v>
      </c>
      <c r="E21" s="585"/>
    </row>
    <row r="22" spans="1:5" ht="15" x14ac:dyDescent="0.25">
      <c r="B22" s="117" t="s">
        <v>208</v>
      </c>
      <c r="C22" s="240">
        <v>8235</v>
      </c>
      <c r="D22" s="585">
        <v>0</v>
      </c>
      <c r="E22" s="585"/>
    </row>
    <row r="23" spans="1:5" ht="15" x14ac:dyDescent="0.25">
      <c r="B23" s="93" t="s">
        <v>748</v>
      </c>
      <c r="C23" s="240">
        <v>8245</v>
      </c>
      <c r="D23" s="585">
        <v>0</v>
      </c>
      <c r="E23" s="585"/>
    </row>
    <row r="24" spans="1:5" ht="15" x14ac:dyDescent="0.25">
      <c r="B24" s="121"/>
      <c r="C24" s="240"/>
      <c r="D24" s="585"/>
      <c r="E24" s="585"/>
    </row>
    <row r="25" spans="1:5" ht="15" x14ac:dyDescent="0.25">
      <c r="A25" s="106" t="s">
        <v>206</v>
      </c>
      <c r="B25" s="121"/>
      <c r="C25" s="240">
        <v>8325</v>
      </c>
      <c r="D25" s="589">
        <f>E18+D20+D21-D22+D23</f>
        <v>0</v>
      </c>
      <c r="E25" s="585"/>
    </row>
    <row r="26" spans="1:5" ht="15" x14ac:dyDescent="0.25">
      <c r="A26" s="7"/>
      <c r="B26" s="121"/>
      <c r="C26" s="240"/>
      <c r="D26" s="585"/>
      <c r="E26" s="585"/>
    </row>
    <row r="27" spans="1:5" ht="15" x14ac:dyDescent="0.25">
      <c r="A27" s="7"/>
      <c r="B27" s="121"/>
      <c r="C27" s="240"/>
      <c r="D27" s="585"/>
      <c r="E27" s="585"/>
    </row>
    <row r="28" spans="1:5" ht="15" x14ac:dyDescent="0.25">
      <c r="A28" s="106" t="s">
        <v>200</v>
      </c>
      <c r="B28" s="122"/>
      <c r="C28" s="241"/>
      <c r="D28" s="589" t="s">
        <v>63</v>
      </c>
      <c r="E28" s="576">
        <v>0</v>
      </c>
    </row>
    <row r="29" spans="1:5" ht="15" x14ac:dyDescent="0.25">
      <c r="A29" s="888"/>
      <c r="B29" s="888"/>
      <c r="C29" s="241"/>
      <c r="D29" s="585"/>
      <c r="E29" s="585"/>
    </row>
    <row r="30" spans="1:5" ht="15" x14ac:dyDescent="0.25">
      <c r="A30" s="83" t="s">
        <v>579</v>
      </c>
      <c r="B30" s="121"/>
      <c r="C30" s="241"/>
      <c r="D30" s="585"/>
      <c r="E30" s="585"/>
    </row>
    <row r="31" spans="1:5" ht="15" x14ac:dyDescent="0.25">
      <c r="A31" s="7"/>
      <c r="B31" s="93" t="s">
        <v>197</v>
      </c>
      <c r="C31" s="240">
        <v>8275</v>
      </c>
      <c r="D31" s="585">
        <v>0</v>
      </c>
      <c r="E31" s="585"/>
    </row>
    <row r="32" spans="1:5" ht="15" x14ac:dyDescent="0.25">
      <c r="A32" s="7"/>
      <c r="B32" s="93" t="s">
        <v>198</v>
      </c>
      <c r="C32" s="253">
        <v>8285</v>
      </c>
      <c r="D32" s="585">
        <v>0</v>
      </c>
      <c r="E32" s="585"/>
    </row>
    <row r="33" spans="1:5" ht="15" x14ac:dyDescent="0.25">
      <c r="A33" s="7"/>
      <c r="B33" s="93" t="s">
        <v>209</v>
      </c>
      <c r="C33" s="240">
        <v>8295</v>
      </c>
      <c r="D33" s="585">
        <v>0</v>
      </c>
      <c r="E33" s="585"/>
    </row>
    <row r="34" spans="1:5" ht="15" x14ac:dyDescent="0.25">
      <c r="A34" s="7"/>
      <c r="B34" s="93" t="s">
        <v>199</v>
      </c>
      <c r="C34" s="240">
        <v>8305</v>
      </c>
      <c r="D34" s="598">
        <v>0</v>
      </c>
      <c r="E34" s="585"/>
    </row>
    <row r="35" spans="1:5" ht="15" x14ac:dyDescent="0.25">
      <c r="A35" s="7"/>
      <c r="B35" s="93" t="s">
        <v>748</v>
      </c>
      <c r="C35" s="240">
        <v>8315</v>
      </c>
      <c r="D35" s="598">
        <v>0</v>
      </c>
      <c r="E35" s="585"/>
    </row>
    <row r="36" spans="1:5" ht="15" x14ac:dyDescent="0.25">
      <c r="A36" s="7"/>
      <c r="B36" s="121"/>
      <c r="C36" s="240"/>
      <c r="D36" s="598"/>
      <c r="E36" s="585"/>
    </row>
    <row r="37" spans="1:5" ht="15" x14ac:dyDescent="0.25">
      <c r="A37" s="106" t="s">
        <v>200</v>
      </c>
      <c r="C37" s="256">
        <v>8325</v>
      </c>
      <c r="D37" s="589">
        <f>E28+D31-D32+D33-D34+D35</f>
        <v>0</v>
      </c>
      <c r="E37" s="589"/>
    </row>
    <row r="38" spans="1:5" ht="15" x14ac:dyDescent="0.25">
      <c r="C38" s="240"/>
      <c r="D38" s="585"/>
      <c r="E38" s="599"/>
    </row>
    <row r="39" spans="1:5" ht="15" x14ac:dyDescent="0.25">
      <c r="A39" s="106" t="s">
        <v>187</v>
      </c>
      <c r="C39" s="348" t="s">
        <v>749</v>
      </c>
      <c r="D39" s="585">
        <f>D15+D25-D37</f>
        <v>0</v>
      </c>
      <c r="E39" s="599"/>
    </row>
    <row r="40" spans="1:5" ht="15" x14ac:dyDescent="0.25">
      <c r="C40" s="264"/>
      <c r="D40" s="588"/>
      <c r="E40" s="600"/>
    </row>
    <row r="41" spans="1:5" s="7" customFormat="1" x14ac:dyDescent="0.2">
      <c r="A41" s="217"/>
      <c r="B41" s="221"/>
      <c r="C41" s="222"/>
      <c r="D41" s="612"/>
      <c r="E41" s="10"/>
    </row>
    <row r="42" spans="1:5" x14ac:dyDescent="0.2">
      <c r="A42" s="218"/>
      <c r="B42" s="222"/>
      <c r="C42" s="279"/>
      <c r="D42" s="613"/>
    </row>
    <row r="43" spans="1:5" x14ac:dyDescent="0.2">
      <c r="A43" s="219"/>
      <c r="B43" s="222"/>
      <c r="C43" s="279"/>
      <c r="D43" s="613"/>
    </row>
    <row r="44" spans="1:5" x14ac:dyDescent="0.2">
      <c r="A44" s="220"/>
      <c r="B44" s="222"/>
      <c r="C44" s="279"/>
      <c r="D44" s="613"/>
    </row>
    <row r="45" spans="1:5" x14ac:dyDescent="0.2">
      <c r="A45" s="220"/>
      <c r="B45" s="222"/>
      <c r="C45" s="279"/>
      <c r="D45" s="613"/>
    </row>
  </sheetData>
  <protectedRanges>
    <protectedRange sqref="D1:E65536 A1:IV1" name="Plage2"/>
  </protectedRanges>
  <mergeCells count="5">
    <mergeCell ref="H1:I1"/>
    <mergeCell ref="K1:L1"/>
    <mergeCell ref="A8:B8"/>
    <mergeCell ref="A29:B29"/>
    <mergeCell ref="B1:C1"/>
  </mergeCells>
  <phoneticPr fontId="0" type="noConversion"/>
  <pageMargins left="0.7" right="0.7" top="0.75" bottom="0.75" header="0.3" footer="0.3"/>
  <pageSetup paperSize="9" scale="8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46"/>
  <sheetViews>
    <sheetView view="pageBreakPreview" zoomScale="60" zoomScaleNormal="100" workbookViewId="0">
      <selection activeCell="D31" sqref="D31"/>
    </sheetView>
  </sheetViews>
  <sheetFormatPr defaultColWidth="11.42578125" defaultRowHeight="12.75" x14ac:dyDescent="0.2"/>
  <cols>
    <col min="1" max="1" width="4.7109375" style="5" customWidth="1"/>
    <col min="2" max="2" width="63.7109375" style="117" customWidth="1"/>
    <col min="3" max="3" width="7.28515625" style="244" customWidth="1"/>
    <col min="4" max="4" width="16" style="75" customWidth="1"/>
    <col min="5" max="5" width="14.85546875" style="75" bestFit="1" customWidth="1"/>
    <col min="6" max="6" width="12.7109375" customWidth="1"/>
  </cols>
  <sheetData>
    <row r="1" spans="1:12" s="23" customFormat="1" x14ac:dyDescent="0.2">
      <c r="A1" s="307" t="s">
        <v>81</v>
      </c>
      <c r="B1" s="821">
        <f>'1'!O15</f>
        <v>0</v>
      </c>
      <c r="C1" s="887"/>
      <c r="D1" s="614" t="s">
        <v>1050</v>
      </c>
      <c r="E1" s="611"/>
      <c r="F1" s="27"/>
      <c r="G1" s="26"/>
      <c r="H1" s="856"/>
      <c r="I1" s="857"/>
      <c r="J1" s="27"/>
      <c r="K1" s="857"/>
      <c r="L1" s="857"/>
    </row>
    <row r="2" spans="1:12" ht="15.75" x14ac:dyDescent="0.2">
      <c r="A2" s="57" t="s">
        <v>204</v>
      </c>
      <c r="B2" s="131"/>
    </row>
    <row r="3" spans="1:12" x14ac:dyDescent="0.2">
      <c r="A3" s="137" t="s">
        <v>217</v>
      </c>
      <c r="B3" s="144"/>
      <c r="C3" s="267" t="s">
        <v>36</v>
      </c>
      <c r="D3" s="119" t="s">
        <v>146</v>
      </c>
      <c r="E3" s="119" t="s">
        <v>82</v>
      </c>
    </row>
    <row r="4" spans="1:12" ht="15" x14ac:dyDescent="0.25">
      <c r="A4" s="83"/>
      <c r="C4" s="250"/>
      <c r="D4" s="585"/>
      <c r="E4" s="585"/>
    </row>
    <row r="5" spans="1:12" ht="15" x14ac:dyDescent="0.25">
      <c r="A5" s="7"/>
      <c r="B5" s="129"/>
      <c r="C5" s="250"/>
      <c r="D5" s="585"/>
      <c r="E5" s="585"/>
    </row>
    <row r="6" spans="1:12" ht="15" x14ac:dyDescent="0.25">
      <c r="A6" s="7"/>
      <c r="B6" s="129"/>
      <c r="C6" s="250"/>
      <c r="D6" s="585"/>
      <c r="E6" s="585"/>
      <c r="G6" s="17"/>
    </row>
    <row r="7" spans="1:12" ht="15" x14ac:dyDescent="0.25">
      <c r="A7" s="106" t="s">
        <v>194</v>
      </c>
      <c r="B7" s="122"/>
      <c r="C7" s="241">
        <v>8196</v>
      </c>
      <c r="D7" s="589" t="s">
        <v>63</v>
      </c>
      <c r="E7" s="576">
        <v>0</v>
      </c>
    </row>
    <row r="8" spans="1:12" ht="15" x14ac:dyDescent="0.25">
      <c r="A8" s="888"/>
      <c r="B8" s="888"/>
      <c r="C8" s="253"/>
      <c r="D8" s="585"/>
      <c r="E8" s="585"/>
    </row>
    <row r="9" spans="1:12" ht="15" x14ac:dyDescent="0.25">
      <c r="A9" s="83" t="s">
        <v>579</v>
      </c>
      <c r="B9" s="121"/>
      <c r="C9" s="240"/>
      <c r="D9" s="585"/>
      <c r="E9" s="585"/>
    </row>
    <row r="10" spans="1:12" ht="15" x14ac:dyDescent="0.25">
      <c r="A10" s="7"/>
      <c r="B10" s="117" t="s">
        <v>195</v>
      </c>
      <c r="C10" s="240">
        <v>8166</v>
      </c>
      <c r="D10" s="585">
        <v>0</v>
      </c>
      <c r="E10" s="585"/>
    </row>
    <row r="11" spans="1:12" ht="15" x14ac:dyDescent="0.25">
      <c r="A11" s="7"/>
      <c r="B11" s="117" t="s">
        <v>196</v>
      </c>
      <c r="C11" s="240">
        <v>8176</v>
      </c>
      <c r="D11" s="585">
        <v>0</v>
      </c>
      <c r="E11" s="585"/>
    </row>
    <row r="12" spans="1:12" ht="15" x14ac:dyDescent="0.25">
      <c r="A12" s="7"/>
      <c r="B12" s="117" t="s">
        <v>747</v>
      </c>
      <c r="C12" s="240">
        <v>8186</v>
      </c>
      <c r="D12" s="585">
        <v>0</v>
      </c>
      <c r="E12" s="585"/>
    </row>
    <row r="13" spans="1:12" ht="15" x14ac:dyDescent="0.25">
      <c r="A13" s="7"/>
      <c r="B13" s="121"/>
      <c r="C13" s="240"/>
      <c r="D13" s="585"/>
      <c r="E13" s="585"/>
    </row>
    <row r="14" spans="1:12" ht="15" x14ac:dyDescent="0.25">
      <c r="A14" s="7"/>
      <c r="B14" s="121"/>
      <c r="C14" s="240"/>
      <c r="D14" s="585"/>
      <c r="E14" s="585"/>
    </row>
    <row r="15" spans="1:12" ht="15" x14ac:dyDescent="0.25">
      <c r="A15" s="106" t="s">
        <v>194</v>
      </c>
      <c r="B15" s="121"/>
      <c r="C15" s="256">
        <v>8196</v>
      </c>
      <c r="D15" s="589">
        <f>E7+D10-D11+D12</f>
        <v>0</v>
      </c>
      <c r="E15" s="589"/>
    </row>
    <row r="16" spans="1:12" ht="15" x14ac:dyDescent="0.25">
      <c r="A16" s="7"/>
      <c r="B16" s="121"/>
      <c r="C16" s="240"/>
      <c r="D16" s="585"/>
      <c r="E16" s="585"/>
    </row>
    <row r="17" spans="1:5" ht="15" x14ac:dyDescent="0.25">
      <c r="B17" s="121"/>
      <c r="C17" s="240"/>
      <c r="D17" s="585"/>
      <c r="E17" s="585"/>
    </row>
    <row r="18" spans="1:5" ht="15" x14ac:dyDescent="0.25">
      <c r="A18" s="106" t="s">
        <v>206</v>
      </c>
      <c r="B18" s="121"/>
      <c r="C18" s="240">
        <v>8256</v>
      </c>
      <c r="D18" s="589" t="s">
        <v>63</v>
      </c>
      <c r="E18" s="576">
        <v>0</v>
      </c>
    </row>
    <row r="19" spans="1:5" ht="15" x14ac:dyDescent="0.25">
      <c r="A19" s="83" t="s">
        <v>579</v>
      </c>
      <c r="B19" s="121"/>
      <c r="C19" s="240"/>
      <c r="D19" s="585"/>
      <c r="E19" s="585"/>
    </row>
    <row r="20" spans="1:5" ht="15" x14ac:dyDescent="0.25">
      <c r="B20" s="117" t="s">
        <v>197</v>
      </c>
      <c r="C20" s="240">
        <v>8216</v>
      </c>
      <c r="D20" s="585">
        <v>0</v>
      </c>
      <c r="E20" s="585"/>
    </row>
    <row r="21" spans="1:5" ht="15" x14ac:dyDescent="0.25">
      <c r="B21" s="117" t="s">
        <v>207</v>
      </c>
      <c r="C21" s="240">
        <v>8226</v>
      </c>
      <c r="D21" s="585">
        <v>0</v>
      </c>
      <c r="E21" s="585"/>
    </row>
    <row r="22" spans="1:5" ht="15" x14ac:dyDescent="0.25">
      <c r="B22" s="117" t="s">
        <v>208</v>
      </c>
      <c r="C22" s="240">
        <v>8236</v>
      </c>
      <c r="D22" s="585">
        <v>0</v>
      </c>
      <c r="E22" s="585"/>
    </row>
    <row r="23" spans="1:5" ht="15" x14ac:dyDescent="0.25">
      <c r="B23" s="93" t="s">
        <v>748</v>
      </c>
      <c r="C23" s="240">
        <v>8246</v>
      </c>
      <c r="D23" s="585">
        <v>0</v>
      </c>
      <c r="E23" s="585"/>
    </row>
    <row r="24" spans="1:5" ht="15" x14ac:dyDescent="0.25">
      <c r="B24" s="121"/>
      <c r="C24" s="240"/>
      <c r="D24" s="585"/>
      <c r="E24" s="585"/>
    </row>
    <row r="25" spans="1:5" ht="15" x14ac:dyDescent="0.25">
      <c r="A25" s="106" t="s">
        <v>206</v>
      </c>
      <c r="B25" s="121"/>
      <c r="C25" s="240">
        <v>8256</v>
      </c>
      <c r="D25" s="589">
        <f>E18+D20+D21-D22+D23</f>
        <v>0</v>
      </c>
      <c r="E25" s="585"/>
    </row>
    <row r="26" spans="1:5" ht="15" x14ac:dyDescent="0.25">
      <c r="A26" s="7"/>
      <c r="B26" s="121"/>
      <c r="C26" s="240"/>
      <c r="D26" s="585"/>
      <c r="E26" s="585"/>
    </row>
    <row r="27" spans="1:5" ht="15" x14ac:dyDescent="0.25">
      <c r="A27" s="7"/>
      <c r="B27" s="121"/>
      <c r="C27" s="240"/>
      <c r="D27" s="585"/>
      <c r="E27" s="585"/>
    </row>
    <row r="28" spans="1:5" ht="15" x14ac:dyDescent="0.25">
      <c r="A28" s="106" t="s">
        <v>200</v>
      </c>
      <c r="B28" s="122"/>
      <c r="C28" s="252">
        <v>8326</v>
      </c>
      <c r="D28" s="589" t="s">
        <v>63</v>
      </c>
      <c r="E28" s="576">
        <v>0</v>
      </c>
    </row>
    <row r="29" spans="1:5" ht="15" x14ac:dyDescent="0.25">
      <c r="A29" s="888"/>
      <c r="B29" s="888"/>
      <c r="C29" s="253"/>
      <c r="D29" s="585"/>
      <c r="E29" s="585"/>
    </row>
    <row r="30" spans="1:5" ht="15" x14ac:dyDescent="0.25">
      <c r="A30" s="83" t="s">
        <v>579</v>
      </c>
      <c r="B30" s="121"/>
      <c r="C30" s="240"/>
      <c r="D30" s="585"/>
      <c r="E30" s="585"/>
    </row>
    <row r="31" spans="1:5" ht="15" x14ac:dyDescent="0.25">
      <c r="A31" s="7"/>
      <c r="B31" s="93" t="s">
        <v>197</v>
      </c>
      <c r="C31" s="240">
        <v>8276</v>
      </c>
      <c r="D31" s="585">
        <v>0</v>
      </c>
      <c r="E31" s="585"/>
    </row>
    <row r="32" spans="1:5" ht="15" x14ac:dyDescent="0.25">
      <c r="A32" s="7"/>
      <c r="B32" s="93" t="s">
        <v>198</v>
      </c>
      <c r="C32" s="240">
        <v>8286</v>
      </c>
      <c r="D32" s="585">
        <v>0</v>
      </c>
      <c r="E32" s="585"/>
    </row>
    <row r="33" spans="1:6" ht="15" x14ac:dyDescent="0.25">
      <c r="A33" s="7"/>
      <c r="B33" s="93" t="s">
        <v>209</v>
      </c>
      <c r="C33" s="240">
        <v>8296</v>
      </c>
      <c r="D33" s="585">
        <v>0</v>
      </c>
      <c r="E33" s="585"/>
    </row>
    <row r="34" spans="1:6" ht="15" x14ac:dyDescent="0.25">
      <c r="A34" s="7"/>
      <c r="B34" s="93" t="s">
        <v>199</v>
      </c>
      <c r="C34" s="240">
        <v>8306</v>
      </c>
      <c r="D34" s="598">
        <v>0</v>
      </c>
      <c r="E34" s="585"/>
    </row>
    <row r="35" spans="1:6" ht="15" x14ac:dyDescent="0.25">
      <c r="A35" s="7"/>
      <c r="B35" s="93" t="s">
        <v>748</v>
      </c>
      <c r="C35" s="240">
        <v>8316</v>
      </c>
      <c r="D35" s="598">
        <v>0</v>
      </c>
      <c r="E35" s="585"/>
    </row>
    <row r="36" spans="1:6" ht="15" x14ac:dyDescent="0.25">
      <c r="A36" s="7"/>
      <c r="B36" s="121"/>
      <c r="C36" s="240"/>
      <c r="D36" s="598"/>
      <c r="E36" s="585"/>
    </row>
    <row r="37" spans="1:6" ht="15" x14ac:dyDescent="0.25">
      <c r="A37" s="106" t="s">
        <v>200</v>
      </c>
      <c r="C37" s="256">
        <v>8326</v>
      </c>
      <c r="D37" s="589">
        <f>E28+D31-D32+D33-D34+D35</f>
        <v>0</v>
      </c>
      <c r="E37" s="589"/>
    </row>
    <row r="38" spans="1:6" ht="15" x14ac:dyDescent="0.25">
      <c r="C38" s="240"/>
      <c r="D38" s="585"/>
      <c r="E38" s="599"/>
    </row>
    <row r="39" spans="1:6" ht="15" x14ac:dyDescent="0.25">
      <c r="A39" s="106" t="s">
        <v>187</v>
      </c>
      <c r="C39" s="348" t="s">
        <v>750</v>
      </c>
      <c r="D39" s="585">
        <f>D15+D25-D37</f>
        <v>0</v>
      </c>
      <c r="E39" s="599"/>
    </row>
    <row r="40" spans="1:6" ht="14.25" x14ac:dyDescent="0.2">
      <c r="C40" s="252"/>
      <c r="D40" s="599"/>
      <c r="E40" s="599"/>
    </row>
    <row r="41" spans="1:6" s="7" customFormat="1" ht="14.25" x14ac:dyDescent="0.2">
      <c r="A41" s="5"/>
      <c r="B41" s="117"/>
      <c r="C41" s="264"/>
      <c r="D41" s="600"/>
      <c r="E41" s="600"/>
      <c r="F41"/>
    </row>
    <row r="42" spans="1:6" x14ac:dyDescent="0.2">
      <c r="A42" s="217"/>
      <c r="B42" s="221"/>
      <c r="C42" s="280"/>
      <c r="D42" s="612"/>
      <c r="E42" s="10"/>
      <c r="F42" s="7"/>
    </row>
    <row r="43" spans="1:6" x14ac:dyDescent="0.2">
      <c r="A43" s="218"/>
      <c r="B43" s="222"/>
      <c r="C43" s="280"/>
      <c r="D43" s="613"/>
    </row>
    <row r="44" spans="1:6" x14ac:dyDescent="0.2">
      <c r="A44" s="219"/>
      <c r="B44" s="222"/>
      <c r="C44" s="280"/>
      <c r="D44" s="613"/>
    </row>
    <row r="45" spans="1:6" x14ac:dyDescent="0.2">
      <c r="A45" s="220"/>
      <c r="B45" s="222"/>
      <c r="C45" s="280"/>
      <c r="D45" s="613"/>
    </row>
    <row r="46" spans="1:6" x14ac:dyDescent="0.2">
      <c r="A46" s="220"/>
      <c r="B46" s="222"/>
      <c r="C46" s="280"/>
      <c r="D46" s="613"/>
    </row>
  </sheetData>
  <protectedRanges>
    <protectedRange sqref="D1:E65536 A1:IV1" name="Plage2"/>
  </protectedRanges>
  <mergeCells count="5">
    <mergeCell ref="H1:I1"/>
    <mergeCell ref="K1:L1"/>
    <mergeCell ref="A8:B8"/>
    <mergeCell ref="A29:B29"/>
    <mergeCell ref="B1:C1"/>
  </mergeCells>
  <phoneticPr fontId="0" type="noConversion"/>
  <pageMargins left="0.7" right="0.7" top="0.75" bottom="0.75" header="0.3" footer="0.3"/>
  <pageSetup paperSize="9" scale="83" fitToHeight="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view="pageBreakPreview" zoomScale="60" zoomScaleNormal="100" workbookViewId="0">
      <selection activeCell="D2" sqref="D2"/>
    </sheetView>
  </sheetViews>
  <sheetFormatPr defaultColWidth="11.42578125" defaultRowHeight="12.75" x14ac:dyDescent="0.2"/>
  <cols>
    <col min="1" max="3" width="11.42578125" customWidth="1"/>
    <col min="4" max="4" width="16.140625" customWidth="1"/>
    <col min="5" max="7" width="11.42578125" customWidth="1"/>
    <col min="8" max="8" width="12.85546875" customWidth="1"/>
  </cols>
  <sheetData>
    <row r="1" spans="1:10" x14ac:dyDescent="0.2">
      <c r="A1" s="307" t="s">
        <v>81</v>
      </c>
      <c r="B1" s="821">
        <f>'1'!O15</f>
        <v>0</v>
      </c>
      <c r="C1" s="822"/>
      <c r="D1" s="321" t="s">
        <v>1008</v>
      </c>
    </row>
    <row r="2" spans="1:10" x14ac:dyDescent="0.2">
      <c r="A2" s="417"/>
    </row>
    <row r="3" spans="1:10" ht="47.25" customHeight="1" x14ac:dyDescent="0.2">
      <c r="A3" s="417"/>
      <c r="B3" s="823" t="s">
        <v>801</v>
      </c>
      <c r="C3" s="824"/>
      <c r="D3" s="824"/>
      <c r="E3" s="824"/>
      <c r="F3" s="824"/>
      <c r="G3" s="824"/>
      <c r="H3" s="825"/>
    </row>
    <row r="5" spans="1:10" x14ac:dyDescent="0.2">
      <c r="A5" s="417"/>
    </row>
    <row r="6" spans="1:10" x14ac:dyDescent="0.2">
      <c r="A6" s="417"/>
    </row>
    <row r="7" spans="1:10" x14ac:dyDescent="0.2">
      <c r="A7" s="417"/>
    </row>
    <row r="8" spans="1:10" x14ac:dyDescent="0.2">
      <c r="A8" s="418" t="s">
        <v>943</v>
      </c>
    </row>
    <row r="9" spans="1:10" x14ac:dyDescent="0.2">
      <c r="A9" s="417"/>
    </row>
    <row r="10" spans="1:10" x14ac:dyDescent="0.2">
      <c r="A10" s="417" t="s">
        <v>800</v>
      </c>
    </row>
    <row r="11" spans="1:10" s="23" customFormat="1" ht="14.1" customHeight="1" x14ac:dyDescent="0.2">
      <c r="A11" s="789"/>
      <c r="B11" s="789"/>
      <c r="C11" s="789"/>
      <c r="D11" s="789"/>
      <c r="E11" s="789"/>
      <c r="F11" s="789"/>
      <c r="G11" s="789"/>
      <c r="H11" s="789"/>
      <c r="I11" s="789"/>
      <c r="J11" s="789"/>
    </row>
    <row r="12" spans="1:10" s="23" customFormat="1" ht="14.1" customHeight="1" x14ac:dyDescent="0.2">
      <c r="A12" s="789"/>
      <c r="B12" s="789"/>
      <c r="C12" s="789"/>
      <c r="D12" s="789"/>
      <c r="E12" s="789"/>
      <c r="F12" s="789"/>
      <c r="G12" s="789"/>
      <c r="H12" s="789"/>
      <c r="I12" s="789"/>
      <c r="J12" s="789"/>
    </row>
    <row r="13" spans="1:10" s="23" customFormat="1" ht="14.1" customHeight="1" x14ac:dyDescent="0.2">
      <c r="A13" s="789"/>
      <c r="B13" s="789"/>
      <c r="C13" s="789"/>
      <c r="D13" s="789"/>
      <c r="E13" s="789"/>
      <c r="F13" s="789"/>
      <c r="G13" s="789"/>
      <c r="H13" s="789"/>
      <c r="I13" s="789"/>
      <c r="J13" s="789"/>
    </row>
    <row r="14" spans="1:10" s="23" customFormat="1" ht="14.1" customHeight="1" x14ac:dyDescent="0.2">
      <c r="A14" s="789"/>
      <c r="B14" s="789"/>
      <c r="C14" s="789"/>
      <c r="D14" s="789"/>
      <c r="E14" s="789"/>
      <c r="F14" s="789"/>
      <c r="G14" s="789"/>
      <c r="H14" s="789"/>
      <c r="I14" s="789"/>
      <c r="J14" s="789"/>
    </row>
    <row r="15" spans="1:10" s="23" customFormat="1" ht="14.1" customHeight="1" x14ac:dyDescent="0.2">
      <c r="A15" s="789"/>
      <c r="B15" s="789"/>
      <c r="C15" s="789"/>
      <c r="D15" s="789"/>
      <c r="E15" s="789"/>
      <c r="F15" s="789"/>
      <c r="G15" s="789"/>
      <c r="H15" s="789"/>
      <c r="I15" s="789"/>
      <c r="J15" s="789"/>
    </row>
    <row r="16" spans="1:10" s="23" customFormat="1" ht="14.1" customHeight="1" x14ac:dyDescent="0.2">
      <c r="A16" s="789"/>
      <c r="B16" s="789"/>
      <c r="C16" s="789"/>
      <c r="D16" s="789"/>
      <c r="E16" s="789"/>
      <c r="F16" s="789"/>
      <c r="G16" s="789"/>
      <c r="H16" s="789"/>
      <c r="I16" s="789"/>
      <c r="J16" s="789"/>
    </row>
    <row r="17" spans="1:10" s="23" customFormat="1" ht="14.1" customHeight="1" x14ac:dyDescent="0.2">
      <c r="A17" s="789"/>
      <c r="B17" s="789"/>
      <c r="C17" s="789"/>
      <c r="D17" s="789"/>
      <c r="E17" s="789"/>
      <c r="F17" s="789"/>
      <c r="G17" s="789"/>
      <c r="H17" s="789"/>
      <c r="I17" s="789"/>
      <c r="J17" s="789"/>
    </row>
    <row r="18" spans="1:10" s="23" customFormat="1" ht="14.1" customHeight="1" x14ac:dyDescent="0.2">
      <c r="A18" s="790"/>
      <c r="B18" s="790"/>
      <c r="C18" s="790"/>
      <c r="D18" s="790"/>
      <c r="E18" s="790"/>
      <c r="F18" s="790"/>
      <c r="G18" s="790"/>
      <c r="H18" s="790"/>
      <c r="I18" s="790"/>
      <c r="J18" s="790"/>
    </row>
    <row r="19" spans="1:10" s="23" customFormat="1" ht="14.1" customHeight="1" x14ac:dyDescent="0.2">
      <c r="A19" s="790"/>
      <c r="B19" s="790"/>
      <c r="C19" s="790"/>
      <c r="D19" s="790"/>
      <c r="E19" s="790"/>
      <c r="F19" s="790"/>
      <c r="G19" s="790"/>
      <c r="H19" s="790"/>
      <c r="I19" s="790"/>
      <c r="J19" s="790"/>
    </row>
    <row r="20" spans="1:10" s="23" customFormat="1" ht="14.1" customHeight="1" x14ac:dyDescent="0.2">
      <c r="A20" s="790"/>
      <c r="B20" s="790"/>
      <c r="C20" s="790"/>
      <c r="D20" s="790"/>
      <c r="E20" s="790"/>
      <c r="F20" s="790"/>
      <c r="G20" s="790"/>
      <c r="H20" s="790"/>
      <c r="I20" s="790"/>
      <c r="J20" s="790"/>
    </row>
  </sheetData>
  <mergeCells count="12">
    <mergeCell ref="A20:J20"/>
    <mergeCell ref="B3:H3"/>
    <mergeCell ref="A18:J18"/>
    <mergeCell ref="A19:J19"/>
    <mergeCell ref="A11:J11"/>
    <mergeCell ref="A12:J12"/>
    <mergeCell ref="A13:J13"/>
    <mergeCell ref="B1:C1"/>
    <mergeCell ref="A14:J14"/>
    <mergeCell ref="A15:J15"/>
    <mergeCell ref="A16:J16"/>
    <mergeCell ref="A17:J17"/>
  </mergeCells>
  <pageMargins left="0.7" right="0.7" top="0.75" bottom="0.75" header="0.3" footer="0.3"/>
  <pageSetup paperSize="9" scale="74"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61"/>
  <sheetViews>
    <sheetView view="pageBreakPreview" topLeftCell="A34" zoomScale="60" zoomScaleNormal="100" workbookViewId="0">
      <selection activeCell="D2" sqref="D2"/>
    </sheetView>
  </sheetViews>
  <sheetFormatPr defaultColWidth="11.42578125" defaultRowHeight="12.75" x14ac:dyDescent="0.2"/>
  <cols>
    <col min="1" max="1" width="4.7109375" style="5" customWidth="1"/>
    <col min="2" max="2" width="65" style="117" customWidth="1"/>
    <col min="3" max="3" width="7.28515625" style="184" customWidth="1"/>
    <col min="4" max="4" width="17.42578125" style="75" customWidth="1"/>
    <col min="5" max="5" width="14.85546875" style="75" bestFit="1" customWidth="1"/>
  </cols>
  <sheetData>
    <row r="1" spans="1:7" s="23" customFormat="1" x14ac:dyDescent="0.2">
      <c r="A1" s="322" t="s">
        <v>81</v>
      </c>
      <c r="B1" s="821">
        <f>'1'!O15</f>
        <v>0</v>
      </c>
      <c r="C1" s="887"/>
      <c r="D1" s="614" t="s">
        <v>1051</v>
      </c>
      <c r="E1" s="611"/>
      <c r="F1" s="857"/>
      <c r="G1" s="857"/>
    </row>
    <row r="2" spans="1:7" ht="15.75" x14ac:dyDescent="0.2">
      <c r="A2" s="57" t="s">
        <v>218</v>
      </c>
      <c r="B2" s="131"/>
      <c r="C2" s="247"/>
    </row>
    <row r="3" spans="1:7" x14ac:dyDescent="0.2">
      <c r="A3" s="137" t="s">
        <v>220</v>
      </c>
      <c r="B3" s="137"/>
      <c r="C3" s="236" t="s">
        <v>36</v>
      </c>
      <c r="D3" s="237" t="s">
        <v>146</v>
      </c>
      <c r="E3" s="237" t="s">
        <v>82</v>
      </c>
    </row>
    <row r="4" spans="1:7" ht="15" x14ac:dyDescent="0.25">
      <c r="A4" s="137" t="s">
        <v>219</v>
      </c>
      <c r="B4" s="137"/>
      <c r="C4" s="19"/>
      <c r="D4" s="585"/>
      <c r="E4" s="585"/>
    </row>
    <row r="5" spans="1:7" ht="15" x14ac:dyDescent="0.25">
      <c r="A5" s="7"/>
      <c r="B5" s="129"/>
      <c r="C5" s="19"/>
      <c r="D5" s="585"/>
      <c r="E5" s="585"/>
    </row>
    <row r="6" spans="1:7" ht="15" x14ac:dyDescent="0.25">
      <c r="A6" s="7"/>
      <c r="B6" s="129"/>
      <c r="C6" s="251"/>
      <c r="D6" s="585"/>
      <c r="E6" s="585"/>
    </row>
    <row r="7" spans="1:7" ht="15" x14ac:dyDescent="0.25">
      <c r="A7" s="120" t="s">
        <v>194</v>
      </c>
      <c r="B7" s="122"/>
      <c r="C7" s="252" t="s">
        <v>687</v>
      </c>
      <c r="D7" s="589" t="s">
        <v>63</v>
      </c>
      <c r="E7" s="576">
        <v>0</v>
      </c>
    </row>
    <row r="8" spans="1:7" ht="15" x14ac:dyDescent="0.25">
      <c r="A8" s="888"/>
      <c r="B8" s="888"/>
      <c r="C8" s="253"/>
      <c r="D8" s="585"/>
      <c r="E8" s="585"/>
    </row>
    <row r="9" spans="1:7" ht="15" x14ac:dyDescent="0.25">
      <c r="A9" s="120" t="s">
        <v>268</v>
      </c>
      <c r="B9" s="121"/>
      <c r="C9" s="240"/>
      <c r="D9" s="585"/>
      <c r="E9" s="585"/>
    </row>
    <row r="10" spans="1:7" ht="15" x14ac:dyDescent="0.25">
      <c r="A10" s="7"/>
      <c r="B10" s="126" t="s">
        <v>269</v>
      </c>
      <c r="C10" s="240">
        <v>8361</v>
      </c>
      <c r="D10" s="585">
        <v>0</v>
      </c>
      <c r="E10" s="585"/>
    </row>
    <row r="11" spans="1:7" ht="15" x14ac:dyDescent="0.25">
      <c r="A11" s="7"/>
      <c r="B11" s="126" t="s">
        <v>270</v>
      </c>
      <c r="C11" s="240">
        <v>8371</v>
      </c>
      <c r="D11" s="585">
        <v>0</v>
      </c>
      <c r="E11" s="585"/>
    </row>
    <row r="12" spans="1:7" ht="15" x14ac:dyDescent="0.25">
      <c r="A12" s="7"/>
      <c r="B12" s="126" t="s">
        <v>271</v>
      </c>
      <c r="C12" s="254">
        <v>8381</v>
      </c>
      <c r="D12" s="585">
        <v>0</v>
      </c>
      <c r="E12" s="585"/>
    </row>
    <row r="13" spans="1:7" ht="15" x14ac:dyDescent="0.25">
      <c r="A13" s="7"/>
      <c r="C13" s="254"/>
      <c r="D13" s="585"/>
      <c r="E13" s="585"/>
    </row>
    <row r="14" spans="1:7" ht="15" x14ac:dyDescent="0.25">
      <c r="A14" s="7"/>
      <c r="C14" s="254"/>
      <c r="D14" s="585"/>
      <c r="E14" s="585"/>
    </row>
    <row r="15" spans="1:7" ht="15" x14ac:dyDescent="0.25">
      <c r="A15" s="120" t="s">
        <v>194</v>
      </c>
      <c r="B15" s="121"/>
      <c r="C15" s="255">
        <v>8391</v>
      </c>
      <c r="D15" s="589">
        <f>E7+D10-D11+D12</f>
        <v>0</v>
      </c>
      <c r="E15" s="589"/>
    </row>
    <row r="16" spans="1:7" ht="15" x14ac:dyDescent="0.25">
      <c r="A16" s="7"/>
      <c r="B16" s="121"/>
      <c r="C16" s="254"/>
      <c r="D16" s="585"/>
      <c r="E16" s="585"/>
    </row>
    <row r="17" spans="1:5" ht="15" x14ac:dyDescent="0.25">
      <c r="B17" s="121"/>
      <c r="C17" s="254"/>
      <c r="D17" s="585"/>
      <c r="E17" s="585"/>
    </row>
    <row r="18" spans="1:5" ht="15" x14ac:dyDescent="0.25">
      <c r="A18" s="120" t="s">
        <v>206</v>
      </c>
      <c r="B18" s="121"/>
      <c r="C18" s="254" t="s">
        <v>688</v>
      </c>
      <c r="D18" s="589" t="s">
        <v>63</v>
      </c>
      <c r="E18" s="576">
        <v>0</v>
      </c>
    </row>
    <row r="19" spans="1:5" ht="15" x14ac:dyDescent="0.25">
      <c r="A19" s="120" t="s">
        <v>268</v>
      </c>
      <c r="B19" s="121"/>
      <c r="C19" s="254"/>
      <c r="D19" s="585"/>
      <c r="E19" s="585"/>
    </row>
    <row r="20" spans="1:5" ht="15" x14ac:dyDescent="0.25">
      <c r="B20" s="117" t="s">
        <v>197</v>
      </c>
      <c r="C20" s="254">
        <v>8411</v>
      </c>
      <c r="D20" s="585">
        <v>0</v>
      </c>
      <c r="E20" s="585"/>
    </row>
    <row r="21" spans="1:5" ht="15" x14ac:dyDescent="0.25">
      <c r="B21" s="117" t="s">
        <v>207</v>
      </c>
      <c r="C21" s="254">
        <v>8421</v>
      </c>
      <c r="D21" s="585">
        <v>0</v>
      </c>
      <c r="E21" s="585"/>
    </row>
    <row r="22" spans="1:5" ht="15" x14ac:dyDescent="0.25">
      <c r="B22" s="117" t="s">
        <v>208</v>
      </c>
      <c r="C22" s="254">
        <v>8431</v>
      </c>
      <c r="D22" s="585">
        <v>0</v>
      </c>
      <c r="E22" s="585"/>
    </row>
    <row r="23" spans="1:5" ht="15" x14ac:dyDescent="0.25">
      <c r="B23" s="93" t="s">
        <v>376</v>
      </c>
      <c r="C23" s="254">
        <v>8441</v>
      </c>
      <c r="D23" s="585">
        <v>0</v>
      </c>
      <c r="E23" s="585"/>
    </row>
    <row r="24" spans="1:5" ht="15" x14ac:dyDescent="0.25">
      <c r="B24" s="121"/>
      <c r="C24" s="254"/>
      <c r="D24" s="585"/>
      <c r="E24" s="585"/>
    </row>
    <row r="25" spans="1:5" ht="15" x14ac:dyDescent="0.25">
      <c r="A25" s="106" t="s">
        <v>206</v>
      </c>
      <c r="B25" s="121"/>
      <c r="C25" s="254">
        <v>8451</v>
      </c>
      <c r="D25" s="589">
        <f>E18+D20+D21-D22+D23</f>
        <v>0</v>
      </c>
      <c r="E25" s="585"/>
    </row>
    <row r="26" spans="1:5" ht="15" x14ac:dyDescent="0.25">
      <c r="A26" s="7"/>
      <c r="B26" s="121"/>
      <c r="C26" s="254"/>
      <c r="D26" s="585"/>
      <c r="E26" s="585"/>
    </row>
    <row r="27" spans="1:5" ht="15" x14ac:dyDescent="0.25">
      <c r="A27" s="106" t="s">
        <v>272</v>
      </c>
      <c r="B27" s="122"/>
      <c r="C27" s="252" t="s">
        <v>689</v>
      </c>
      <c r="D27" s="589" t="s">
        <v>63</v>
      </c>
      <c r="E27" s="576">
        <v>0</v>
      </c>
    </row>
    <row r="28" spans="1:5" ht="15" x14ac:dyDescent="0.25">
      <c r="A28" s="888"/>
      <c r="B28" s="888"/>
      <c r="C28" s="253"/>
      <c r="D28" s="585"/>
      <c r="E28" s="585"/>
    </row>
    <row r="29" spans="1:5" ht="15" x14ac:dyDescent="0.25">
      <c r="A29" s="120" t="s">
        <v>268</v>
      </c>
      <c r="B29" s="121"/>
      <c r="C29" s="240"/>
      <c r="D29" s="585"/>
      <c r="E29" s="585"/>
    </row>
    <row r="30" spans="1:5" ht="15" x14ac:dyDescent="0.25">
      <c r="A30" s="7"/>
      <c r="B30" s="93" t="s">
        <v>197</v>
      </c>
      <c r="C30" s="240">
        <v>8471</v>
      </c>
      <c r="D30" s="585">
        <v>0</v>
      </c>
      <c r="E30" s="585"/>
    </row>
    <row r="31" spans="1:5" ht="15" x14ac:dyDescent="0.25">
      <c r="A31" s="7"/>
      <c r="B31" s="93" t="s">
        <v>198</v>
      </c>
      <c r="C31" s="240">
        <v>8481</v>
      </c>
      <c r="D31" s="585">
        <v>0</v>
      </c>
      <c r="E31" s="585"/>
    </row>
    <row r="32" spans="1:5" ht="15" x14ac:dyDescent="0.25">
      <c r="A32" s="7"/>
      <c r="B32" s="93" t="s">
        <v>209</v>
      </c>
      <c r="C32" s="240">
        <v>8491</v>
      </c>
      <c r="D32" s="585">
        <v>0</v>
      </c>
      <c r="E32" s="585"/>
    </row>
    <row r="33" spans="1:5" ht="15" x14ac:dyDescent="0.25">
      <c r="A33" s="7"/>
      <c r="B33" s="93" t="s">
        <v>199</v>
      </c>
      <c r="C33" s="240">
        <v>8501</v>
      </c>
      <c r="D33" s="598">
        <v>0</v>
      </c>
      <c r="E33" s="585"/>
    </row>
    <row r="34" spans="1:5" ht="15" x14ac:dyDescent="0.25">
      <c r="A34" s="7"/>
      <c r="B34" s="93" t="s">
        <v>375</v>
      </c>
      <c r="C34" s="240">
        <v>8511</v>
      </c>
      <c r="D34" s="598">
        <v>0</v>
      </c>
      <c r="E34" s="585"/>
    </row>
    <row r="35" spans="1:5" ht="15" x14ac:dyDescent="0.25">
      <c r="A35" s="7"/>
      <c r="B35" s="121"/>
      <c r="C35" s="240"/>
      <c r="D35" s="598"/>
      <c r="E35" s="585"/>
    </row>
    <row r="36" spans="1:5" ht="15" x14ac:dyDescent="0.25">
      <c r="A36" s="120" t="s">
        <v>272</v>
      </c>
      <c r="C36" s="256">
        <v>8521</v>
      </c>
      <c r="D36" s="589">
        <f>E27+D30-D31+D32-D33+D34</f>
        <v>0</v>
      </c>
      <c r="E36" s="589"/>
    </row>
    <row r="37" spans="1:5" ht="14.25" x14ac:dyDescent="0.2">
      <c r="C37" s="240"/>
      <c r="D37" s="599"/>
      <c r="E37" s="599"/>
    </row>
    <row r="38" spans="1:5" ht="15" x14ac:dyDescent="0.25">
      <c r="A38" s="120" t="s">
        <v>273</v>
      </c>
      <c r="B38" s="122"/>
      <c r="C38" s="252" t="s">
        <v>690</v>
      </c>
      <c r="D38" s="589" t="s">
        <v>63</v>
      </c>
      <c r="E38" s="576">
        <v>0</v>
      </c>
    </row>
    <row r="39" spans="1:5" ht="15" x14ac:dyDescent="0.25">
      <c r="A39" s="888"/>
      <c r="B39" s="888"/>
      <c r="C39" s="253"/>
      <c r="D39" s="585"/>
      <c r="E39" s="585"/>
    </row>
    <row r="40" spans="1:5" ht="15" x14ac:dyDescent="0.25">
      <c r="A40" s="120" t="s">
        <v>400</v>
      </c>
      <c r="B40" s="121"/>
      <c r="C40" s="240">
        <v>8541</v>
      </c>
      <c r="D40" s="585"/>
      <c r="E40" s="585"/>
    </row>
    <row r="41" spans="1:5" ht="15" x14ac:dyDescent="0.25">
      <c r="A41" s="7"/>
      <c r="B41" s="121"/>
      <c r="C41" s="240"/>
      <c r="D41" s="598"/>
      <c r="E41" s="585"/>
    </row>
    <row r="42" spans="1:5" ht="15" x14ac:dyDescent="0.25">
      <c r="A42" s="106" t="s">
        <v>273</v>
      </c>
      <c r="C42" s="256">
        <v>8551</v>
      </c>
      <c r="D42" s="589">
        <f>E38+D40</f>
        <v>0</v>
      </c>
      <c r="E42" s="589"/>
    </row>
    <row r="43" spans="1:5" ht="14.25" x14ac:dyDescent="0.2">
      <c r="C43" s="254"/>
      <c r="D43" s="599"/>
      <c r="E43" s="599"/>
    </row>
    <row r="44" spans="1:5" ht="15" x14ac:dyDescent="0.25">
      <c r="A44" s="106" t="s">
        <v>187</v>
      </c>
      <c r="C44" s="281" t="s">
        <v>702</v>
      </c>
      <c r="D44" s="585">
        <f>D15+D25-D36-D42</f>
        <v>0</v>
      </c>
      <c r="E44" s="599"/>
    </row>
    <row r="45" spans="1:5" ht="14.25" x14ac:dyDescent="0.2">
      <c r="C45" s="254"/>
      <c r="D45" s="599"/>
      <c r="E45" s="599"/>
    </row>
    <row r="46" spans="1:5" ht="15" x14ac:dyDescent="0.25">
      <c r="A46" s="137" t="s">
        <v>377</v>
      </c>
      <c r="B46" s="132"/>
      <c r="C46" s="251"/>
      <c r="D46" s="585"/>
      <c r="E46" s="585"/>
    </row>
    <row r="47" spans="1:5" ht="15" x14ac:dyDescent="0.25">
      <c r="A47" s="95"/>
      <c r="B47" s="149"/>
      <c r="C47" s="251"/>
      <c r="D47" s="585"/>
      <c r="E47" s="585"/>
    </row>
    <row r="48" spans="1:5" ht="15" x14ac:dyDescent="0.25">
      <c r="A48" s="106" t="s">
        <v>187</v>
      </c>
      <c r="B48" s="122"/>
      <c r="C48" s="252" t="s">
        <v>691</v>
      </c>
      <c r="D48" s="589" t="s">
        <v>63</v>
      </c>
      <c r="E48" s="576">
        <v>0</v>
      </c>
    </row>
    <row r="49" spans="1:5" ht="15" x14ac:dyDescent="0.25">
      <c r="A49" s="888"/>
      <c r="B49" s="888"/>
      <c r="C49" s="253"/>
      <c r="D49" s="585"/>
      <c r="E49" s="585"/>
    </row>
    <row r="50" spans="1:5" ht="15" x14ac:dyDescent="0.25">
      <c r="A50" s="120" t="s">
        <v>268</v>
      </c>
      <c r="B50" s="121"/>
      <c r="C50" s="240"/>
      <c r="D50" s="585"/>
      <c r="E50" s="585"/>
    </row>
    <row r="51" spans="1:5" ht="15" x14ac:dyDescent="0.25">
      <c r="A51" s="7"/>
      <c r="B51" s="93" t="s">
        <v>586</v>
      </c>
      <c r="C51" s="253">
        <v>8581</v>
      </c>
      <c r="D51" s="585">
        <v>0</v>
      </c>
      <c r="E51" s="585"/>
    </row>
    <row r="52" spans="1:5" ht="15" x14ac:dyDescent="0.25">
      <c r="A52" s="7"/>
      <c r="B52" s="93" t="s">
        <v>587</v>
      </c>
      <c r="C52" s="253">
        <v>8591</v>
      </c>
      <c r="D52" s="585">
        <v>0</v>
      </c>
      <c r="E52" s="585"/>
    </row>
    <row r="53" spans="1:5" ht="15" x14ac:dyDescent="0.25">
      <c r="A53" s="7"/>
      <c r="B53" s="93" t="s">
        <v>588</v>
      </c>
      <c r="C53" s="253">
        <v>8601</v>
      </c>
      <c r="D53" s="585">
        <v>0</v>
      </c>
      <c r="E53" s="585"/>
    </row>
    <row r="54" spans="1:5" ht="15" x14ac:dyDescent="0.25">
      <c r="A54" s="7"/>
      <c r="B54" s="93" t="s">
        <v>589</v>
      </c>
      <c r="C54" s="253">
        <v>8611</v>
      </c>
      <c r="D54" s="585">
        <v>0</v>
      </c>
      <c r="E54" s="585"/>
    </row>
    <row r="55" spans="1:5" ht="15" x14ac:dyDescent="0.25">
      <c r="A55" s="7"/>
      <c r="B55" s="93" t="s">
        <v>590</v>
      </c>
      <c r="C55" s="253">
        <v>8621</v>
      </c>
      <c r="D55" s="585">
        <v>0</v>
      </c>
      <c r="E55" s="585"/>
    </row>
    <row r="56" spans="1:5" ht="15" x14ac:dyDescent="0.25">
      <c r="A56" s="7"/>
      <c r="B56" s="93" t="s">
        <v>374</v>
      </c>
      <c r="C56" s="240">
        <v>8631</v>
      </c>
      <c r="D56" s="585">
        <v>0</v>
      </c>
      <c r="E56" s="585"/>
    </row>
    <row r="57" spans="1:5" ht="15" x14ac:dyDescent="0.25">
      <c r="A57" s="7"/>
      <c r="B57" s="121"/>
      <c r="C57" s="253"/>
      <c r="D57" s="585"/>
      <c r="E57" s="585"/>
    </row>
    <row r="58" spans="1:5" ht="15" x14ac:dyDescent="0.25">
      <c r="A58" s="120" t="s">
        <v>187</v>
      </c>
      <c r="B58" s="121"/>
      <c r="C58" s="281" t="s">
        <v>703</v>
      </c>
      <c r="D58" s="589">
        <f>E48+D51-D52-D53+D54+D55+D56</f>
        <v>0</v>
      </c>
      <c r="E58" s="589"/>
    </row>
    <row r="59" spans="1:5" ht="15" x14ac:dyDescent="0.25">
      <c r="A59" s="7"/>
      <c r="B59" s="121"/>
      <c r="C59" s="254"/>
      <c r="D59" s="585"/>
      <c r="E59" s="585"/>
    </row>
    <row r="60" spans="1:5" ht="15" x14ac:dyDescent="0.25">
      <c r="A60" s="83" t="s">
        <v>591</v>
      </c>
      <c r="B60" s="121"/>
      <c r="C60" s="281">
        <v>8651</v>
      </c>
      <c r="D60" s="585"/>
      <c r="E60" s="585"/>
    </row>
    <row r="61" spans="1:5" ht="15" x14ac:dyDescent="0.25">
      <c r="A61" s="106" t="s">
        <v>274</v>
      </c>
      <c r="B61" s="121"/>
      <c r="C61" s="330"/>
      <c r="D61" s="590"/>
      <c r="E61" s="600"/>
    </row>
  </sheetData>
  <protectedRanges>
    <protectedRange sqref="D1:E65536 A1:IV1" name="Plage2"/>
  </protectedRanges>
  <mergeCells count="6">
    <mergeCell ref="F1:G1"/>
    <mergeCell ref="A39:B39"/>
    <mergeCell ref="A49:B49"/>
    <mergeCell ref="A8:B8"/>
    <mergeCell ref="A28:B28"/>
    <mergeCell ref="B1:C1"/>
  </mergeCells>
  <phoneticPr fontId="0" type="noConversion"/>
  <pageMargins left="0.7" right="0.7" top="0.75" bottom="0.75" header="0.3" footer="0.3"/>
  <pageSetup paperSize="9" scale="81" fitToHeight="0" orientation="portrait" r:id="rId1"/>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61"/>
  <sheetViews>
    <sheetView view="pageBreakPreview" topLeftCell="A34" zoomScale="60" zoomScaleNormal="100" workbookViewId="0">
      <selection activeCell="D24" sqref="D24"/>
    </sheetView>
  </sheetViews>
  <sheetFormatPr defaultColWidth="11.42578125" defaultRowHeight="12.75" x14ac:dyDescent="0.2"/>
  <cols>
    <col min="1" max="1" width="4.7109375" style="5" customWidth="1"/>
    <col min="2" max="2" width="61.140625" style="117" customWidth="1"/>
    <col min="3" max="3" width="7.28515625" style="244" customWidth="1"/>
    <col min="4" max="4" width="17.42578125" style="75" customWidth="1"/>
    <col min="5" max="5" width="14.85546875" style="75" bestFit="1" customWidth="1"/>
  </cols>
  <sheetData>
    <row r="1" spans="1:12" s="23" customFormat="1" x14ac:dyDescent="0.2">
      <c r="A1" s="322" t="s">
        <v>81</v>
      </c>
      <c r="B1" s="821">
        <f>'1'!O15</f>
        <v>0</v>
      </c>
      <c r="C1" s="887"/>
      <c r="D1" s="614" t="s">
        <v>1052</v>
      </c>
      <c r="E1" s="611"/>
      <c r="F1" s="27"/>
      <c r="G1" s="26"/>
      <c r="H1" s="856"/>
      <c r="I1" s="857"/>
      <c r="J1" s="27"/>
      <c r="K1" s="857"/>
      <c r="L1" s="857"/>
    </row>
    <row r="2" spans="1:12" ht="15.75" x14ac:dyDescent="0.2">
      <c r="A2" s="57" t="s">
        <v>218</v>
      </c>
      <c r="B2" s="131"/>
    </row>
    <row r="3" spans="1:12" x14ac:dyDescent="0.2">
      <c r="A3" s="137" t="s">
        <v>378</v>
      </c>
      <c r="B3" s="132"/>
      <c r="C3" s="142" t="s">
        <v>36</v>
      </c>
      <c r="D3" s="142" t="s">
        <v>146</v>
      </c>
      <c r="E3" s="142" t="s">
        <v>82</v>
      </c>
    </row>
    <row r="4" spans="1:12" ht="15" x14ac:dyDescent="0.25">
      <c r="A4" s="137" t="s">
        <v>219</v>
      </c>
      <c r="B4" s="132"/>
      <c r="C4" s="250"/>
      <c r="D4" s="585"/>
      <c r="E4" s="585"/>
    </row>
    <row r="5" spans="1:12" ht="15" x14ac:dyDescent="0.25">
      <c r="B5" s="129"/>
      <c r="C5" s="250"/>
      <c r="D5" s="585"/>
      <c r="E5" s="585"/>
    </row>
    <row r="6" spans="1:12" ht="15" x14ac:dyDescent="0.25">
      <c r="A6" s="7"/>
      <c r="B6" s="129"/>
      <c r="C6" s="250"/>
      <c r="D6" s="585"/>
      <c r="E6" s="585"/>
    </row>
    <row r="7" spans="1:12" ht="15" x14ac:dyDescent="0.25">
      <c r="A7" s="120" t="s">
        <v>194</v>
      </c>
      <c r="B7" s="122"/>
      <c r="C7" s="252" t="s">
        <v>692</v>
      </c>
      <c r="D7" s="589" t="s">
        <v>63</v>
      </c>
      <c r="E7" s="576">
        <v>0</v>
      </c>
    </row>
    <row r="8" spans="1:12" ht="15" x14ac:dyDescent="0.25">
      <c r="A8" s="888"/>
      <c r="B8" s="888"/>
      <c r="C8" s="253"/>
      <c r="D8" s="585"/>
      <c r="E8" s="585"/>
    </row>
    <row r="9" spans="1:12" ht="15" x14ac:dyDescent="0.25">
      <c r="A9" s="120" t="s">
        <v>268</v>
      </c>
      <c r="B9" s="121"/>
      <c r="C9" s="240"/>
      <c r="D9" s="585"/>
      <c r="E9" s="585"/>
    </row>
    <row r="10" spans="1:12" ht="15" x14ac:dyDescent="0.25">
      <c r="A10" s="7"/>
      <c r="B10" s="126" t="s">
        <v>269</v>
      </c>
      <c r="C10" s="240">
        <v>8362</v>
      </c>
      <c r="D10" s="585">
        <v>0</v>
      </c>
      <c r="E10" s="585"/>
    </row>
    <row r="11" spans="1:12" ht="15" x14ac:dyDescent="0.25">
      <c r="A11" s="7"/>
      <c r="B11" s="126" t="s">
        <v>270</v>
      </c>
      <c r="C11" s="240">
        <v>8372</v>
      </c>
      <c r="D11" s="585">
        <v>0</v>
      </c>
      <c r="E11" s="585"/>
    </row>
    <row r="12" spans="1:12" ht="15" x14ac:dyDescent="0.25">
      <c r="A12" s="7"/>
      <c r="B12" s="126" t="s">
        <v>271</v>
      </c>
      <c r="C12" s="254">
        <v>8382</v>
      </c>
      <c r="D12" s="585">
        <v>0</v>
      </c>
      <c r="E12" s="585"/>
    </row>
    <row r="13" spans="1:12" ht="15" x14ac:dyDescent="0.25">
      <c r="A13" s="7"/>
      <c r="C13" s="254"/>
      <c r="D13" s="585"/>
      <c r="E13" s="585"/>
    </row>
    <row r="14" spans="1:12" ht="15" x14ac:dyDescent="0.25">
      <c r="A14" s="7"/>
      <c r="C14" s="254"/>
      <c r="D14" s="585"/>
      <c r="E14" s="585"/>
    </row>
    <row r="15" spans="1:12" ht="15" x14ac:dyDescent="0.25">
      <c r="A15" s="120" t="s">
        <v>194</v>
      </c>
      <c r="B15" s="121"/>
      <c r="C15" s="255">
        <v>8392</v>
      </c>
      <c r="D15" s="589">
        <f>E7+D10-D11+D12</f>
        <v>0</v>
      </c>
      <c r="E15" s="589"/>
    </row>
    <row r="16" spans="1:12" ht="15" x14ac:dyDescent="0.25">
      <c r="A16" s="7"/>
      <c r="B16" s="121"/>
      <c r="C16" s="254"/>
      <c r="D16" s="585"/>
      <c r="E16" s="585"/>
    </row>
    <row r="17" spans="1:5" ht="15" x14ac:dyDescent="0.25">
      <c r="B17" s="121"/>
      <c r="C17" s="254"/>
      <c r="D17" s="585"/>
      <c r="E17" s="585"/>
    </row>
    <row r="18" spans="1:5" ht="15" x14ac:dyDescent="0.25">
      <c r="A18" s="120" t="s">
        <v>206</v>
      </c>
      <c r="B18" s="121"/>
      <c r="C18" s="254" t="s">
        <v>693</v>
      </c>
      <c r="D18" s="589" t="s">
        <v>63</v>
      </c>
      <c r="E18" s="576">
        <v>0</v>
      </c>
    </row>
    <row r="19" spans="1:5" ht="15" x14ac:dyDescent="0.25">
      <c r="A19" s="120" t="s">
        <v>268</v>
      </c>
      <c r="B19" s="121"/>
      <c r="C19" s="254"/>
      <c r="D19" s="585"/>
      <c r="E19" s="585"/>
    </row>
    <row r="20" spans="1:5" ht="15" x14ac:dyDescent="0.25">
      <c r="B20" s="117" t="s">
        <v>197</v>
      </c>
      <c r="C20" s="254">
        <v>8412</v>
      </c>
      <c r="D20" s="585">
        <v>0</v>
      </c>
      <c r="E20" s="585"/>
    </row>
    <row r="21" spans="1:5" ht="15" x14ac:dyDescent="0.25">
      <c r="B21" s="117" t="s">
        <v>207</v>
      </c>
      <c r="C21" s="254">
        <v>8422</v>
      </c>
      <c r="D21" s="585">
        <v>0</v>
      </c>
      <c r="E21" s="585"/>
    </row>
    <row r="22" spans="1:5" ht="15" x14ac:dyDescent="0.25">
      <c r="B22" s="117" t="s">
        <v>208</v>
      </c>
      <c r="C22" s="254">
        <v>8432</v>
      </c>
      <c r="D22" s="585">
        <v>0</v>
      </c>
      <c r="E22" s="585"/>
    </row>
    <row r="23" spans="1:5" ht="15" x14ac:dyDescent="0.25">
      <c r="B23" s="93" t="s">
        <v>748</v>
      </c>
      <c r="C23" s="254">
        <v>8442</v>
      </c>
      <c r="D23" s="585">
        <v>0</v>
      </c>
      <c r="E23" s="585"/>
    </row>
    <row r="24" spans="1:5" ht="15" x14ac:dyDescent="0.25">
      <c r="B24" s="121"/>
      <c r="C24" s="254"/>
      <c r="D24" s="585"/>
      <c r="E24" s="585"/>
    </row>
    <row r="25" spans="1:5" ht="15" x14ac:dyDescent="0.25">
      <c r="A25" s="106" t="s">
        <v>206</v>
      </c>
      <c r="B25" s="121"/>
      <c r="C25" s="254">
        <v>8452</v>
      </c>
      <c r="D25" s="589">
        <f>E18+D20+D21-D22+D23</f>
        <v>0</v>
      </c>
      <c r="E25" s="585"/>
    </row>
    <row r="26" spans="1:5" ht="15" x14ac:dyDescent="0.25">
      <c r="A26" s="7"/>
      <c r="B26" s="121"/>
      <c r="C26" s="254"/>
      <c r="D26" s="585"/>
      <c r="E26" s="585"/>
    </row>
    <row r="27" spans="1:5" ht="15" x14ac:dyDescent="0.25">
      <c r="A27" s="106" t="s">
        <v>272</v>
      </c>
      <c r="B27" s="122"/>
      <c r="C27" s="252" t="s">
        <v>694</v>
      </c>
      <c r="D27" s="589" t="s">
        <v>63</v>
      </c>
      <c r="E27" s="576">
        <v>0</v>
      </c>
    </row>
    <row r="28" spans="1:5" ht="15" x14ac:dyDescent="0.25">
      <c r="A28" s="888"/>
      <c r="B28" s="888"/>
      <c r="C28" s="253"/>
      <c r="D28" s="585"/>
      <c r="E28" s="585"/>
    </row>
    <row r="29" spans="1:5" ht="15" x14ac:dyDescent="0.25">
      <c r="A29" s="120" t="s">
        <v>268</v>
      </c>
      <c r="B29" s="121"/>
      <c r="C29" s="240"/>
      <c r="D29" s="585"/>
      <c r="E29" s="585"/>
    </row>
    <row r="30" spans="1:5" ht="15" x14ac:dyDescent="0.25">
      <c r="A30" s="7"/>
      <c r="B30" s="93" t="s">
        <v>197</v>
      </c>
      <c r="C30" s="240">
        <v>8472</v>
      </c>
      <c r="D30" s="585">
        <v>0</v>
      </c>
      <c r="E30" s="585"/>
    </row>
    <row r="31" spans="1:5" ht="15" x14ac:dyDescent="0.25">
      <c r="A31" s="7"/>
      <c r="B31" s="93" t="s">
        <v>198</v>
      </c>
      <c r="C31" s="240">
        <v>8482</v>
      </c>
      <c r="D31" s="585">
        <v>0</v>
      </c>
      <c r="E31" s="585"/>
    </row>
    <row r="32" spans="1:5" ht="15" x14ac:dyDescent="0.25">
      <c r="A32" s="7"/>
      <c r="B32" s="93" t="s">
        <v>209</v>
      </c>
      <c r="C32" s="240">
        <v>8492</v>
      </c>
      <c r="D32" s="585">
        <v>0</v>
      </c>
      <c r="E32" s="585"/>
    </row>
    <row r="33" spans="1:5" ht="15" x14ac:dyDescent="0.25">
      <c r="A33" s="7"/>
      <c r="B33" s="93" t="s">
        <v>199</v>
      </c>
      <c r="C33" s="240">
        <v>8502</v>
      </c>
      <c r="D33" s="598">
        <v>0</v>
      </c>
      <c r="E33" s="585"/>
    </row>
    <row r="34" spans="1:5" ht="15" x14ac:dyDescent="0.25">
      <c r="A34" s="7"/>
      <c r="B34" s="93" t="s">
        <v>748</v>
      </c>
      <c r="C34" s="240">
        <v>8512</v>
      </c>
      <c r="D34" s="598">
        <v>0</v>
      </c>
      <c r="E34" s="585"/>
    </row>
    <row r="35" spans="1:5" ht="15" x14ac:dyDescent="0.25">
      <c r="A35" s="7"/>
      <c r="B35" s="121"/>
      <c r="C35" s="240"/>
      <c r="D35" s="598"/>
      <c r="E35" s="585"/>
    </row>
    <row r="36" spans="1:5" ht="15" x14ac:dyDescent="0.25">
      <c r="A36" s="120" t="s">
        <v>272</v>
      </c>
      <c r="C36" s="256">
        <v>8522</v>
      </c>
      <c r="D36" s="589">
        <f>E27++D30-D31+D32-D33+D34</f>
        <v>0</v>
      </c>
      <c r="E36" s="589"/>
    </row>
    <row r="37" spans="1:5" ht="14.25" x14ac:dyDescent="0.2">
      <c r="C37" s="240"/>
      <c r="D37" s="599"/>
      <c r="E37" s="599"/>
    </row>
    <row r="38" spans="1:5" ht="15" x14ac:dyDescent="0.25">
      <c r="A38" s="120" t="s">
        <v>273</v>
      </c>
      <c r="B38" s="122"/>
      <c r="C38" s="252" t="s">
        <v>695</v>
      </c>
      <c r="D38" s="589" t="s">
        <v>63</v>
      </c>
      <c r="E38" s="576">
        <v>0</v>
      </c>
    </row>
    <row r="39" spans="1:5" ht="15" x14ac:dyDescent="0.25">
      <c r="A39" s="888"/>
      <c r="B39" s="888"/>
      <c r="C39" s="253"/>
      <c r="D39" s="585"/>
      <c r="E39" s="585"/>
    </row>
    <row r="40" spans="1:5" ht="15" x14ac:dyDescent="0.25">
      <c r="A40" s="120" t="s">
        <v>751</v>
      </c>
      <c r="B40" s="121"/>
      <c r="C40" s="240">
        <v>8542</v>
      </c>
      <c r="D40" s="585">
        <v>0</v>
      </c>
      <c r="E40" s="585"/>
    </row>
    <row r="41" spans="1:5" ht="15" x14ac:dyDescent="0.25">
      <c r="A41" s="7"/>
      <c r="B41" s="121"/>
      <c r="C41" s="240"/>
      <c r="D41" s="598"/>
      <c r="E41" s="585"/>
    </row>
    <row r="42" spans="1:5" ht="15" x14ac:dyDescent="0.25">
      <c r="A42" s="106" t="s">
        <v>273</v>
      </c>
      <c r="C42" s="256">
        <v>8552</v>
      </c>
      <c r="D42" s="589">
        <f>E38+D40</f>
        <v>0</v>
      </c>
      <c r="E42" s="589"/>
    </row>
    <row r="43" spans="1:5" ht="14.25" x14ac:dyDescent="0.2">
      <c r="C43" s="254"/>
      <c r="D43" s="599"/>
      <c r="E43" s="599"/>
    </row>
    <row r="44" spans="1:5" ht="15" x14ac:dyDescent="0.25">
      <c r="A44" s="106" t="s">
        <v>187</v>
      </c>
      <c r="C44" s="281" t="s">
        <v>704</v>
      </c>
      <c r="D44" s="585">
        <f>D15+D25-D36-D42</f>
        <v>0</v>
      </c>
      <c r="E44" s="599"/>
    </row>
    <row r="45" spans="1:5" ht="14.25" x14ac:dyDescent="0.2">
      <c r="C45" s="254"/>
      <c r="D45" s="599"/>
      <c r="E45" s="599"/>
    </row>
    <row r="46" spans="1:5" ht="15" x14ac:dyDescent="0.25">
      <c r="A46" s="137" t="s">
        <v>709</v>
      </c>
      <c r="B46" s="132"/>
      <c r="C46" s="251"/>
      <c r="D46" s="585"/>
      <c r="E46" s="585"/>
    </row>
    <row r="47" spans="1:5" ht="15" x14ac:dyDescent="0.25">
      <c r="A47" s="7"/>
      <c r="B47" s="129"/>
      <c r="C47" s="251"/>
      <c r="D47" s="585"/>
      <c r="E47" s="585"/>
    </row>
    <row r="48" spans="1:5" ht="15" x14ac:dyDescent="0.25">
      <c r="A48" s="106" t="s">
        <v>187</v>
      </c>
      <c r="B48" s="122"/>
      <c r="C48" s="252" t="s">
        <v>696</v>
      </c>
      <c r="D48" s="589" t="s">
        <v>63</v>
      </c>
      <c r="E48" s="576">
        <v>0</v>
      </c>
    </row>
    <row r="49" spans="1:5" ht="8.25" customHeight="1" x14ac:dyDescent="0.25">
      <c r="A49" s="888"/>
      <c r="B49" s="888"/>
      <c r="C49" s="253"/>
      <c r="D49" s="585"/>
      <c r="E49" s="585"/>
    </row>
    <row r="50" spans="1:5" ht="15" x14ac:dyDescent="0.25">
      <c r="A50" s="120" t="s">
        <v>268</v>
      </c>
      <c r="B50" s="121"/>
      <c r="C50" s="240"/>
      <c r="D50" s="585"/>
      <c r="E50" s="585"/>
    </row>
    <row r="51" spans="1:5" ht="15" x14ac:dyDescent="0.25">
      <c r="A51" s="7"/>
      <c r="B51" s="93" t="s">
        <v>586</v>
      </c>
      <c r="C51" s="253">
        <v>8582</v>
      </c>
      <c r="D51" s="585">
        <v>0</v>
      </c>
      <c r="E51" s="585"/>
    </row>
    <row r="52" spans="1:5" ht="15" x14ac:dyDescent="0.25">
      <c r="A52" s="7"/>
      <c r="B52" s="93" t="s">
        <v>587</v>
      </c>
      <c r="C52" s="253">
        <v>8592</v>
      </c>
      <c r="D52" s="585">
        <v>0</v>
      </c>
      <c r="E52" s="585"/>
    </row>
    <row r="53" spans="1:5" ht="15" x14ac:dyDescent="0.25">
      <c r="A53" s="7"/>
      <c r="B53" s="93" t="s">
        <v>588</v>
      </c>
      <c r="C53" s="253">
        <v>8602</v>
      </c>
      <c r="D53" s="585">
        <v>0</v>
      </c>
      <c r="E53" s="585"/>
    </row>
    <row r="54" spans="1:5" ht="15" x14ac:dyDescent="0.25">
      <c r="A54" s="7"/>
      <c r="B54" s="93" t="s">
        <v>589</v>
      </c>
      <c r="C54" s="253">
        <v>8612</v>
      </c>
      <c r="D54" s="585">
        <v>0</v>
      </c>
      <c r="E54" s="585"/>
    </row>
    <row r="55" spans="1:5" ht="15" x14ac:dyDescent="0.25">
      <c r="A55" s="7"/>
      <c r="B55" s="93" t="s">
        <v>590</v>
      </c>
      <c r="C55" s="253">
        <v>8622</v>
      </c>
      <c r="D55" s="585">
        <v>0</v>
      </c>
      <c r="E55" s="585"/>
    </row>
    <row r="56" spans="1:5" ht="15" x14ac:dyDescent="0.25">
      <c r="A56" s="7"/>
      <c r="B56" s="93" t="s">
        <v>374</v>
      </c>
      <c r="C56" s="240">
        <v>8632</v>
      </c>
      <c r="D56" s="585">
        <v>0</v>
      </c>
      <c r="E56" s="585"/>
    </row>
    <row r="57" spans="1:5" ht="15" x14ac:dyDescent="0.25">
      <c r="A57" s="7"/>
      <c r="B57" s="121"/>
      <c r="C57" s="253"/>
      <c r="D57" s="585"/>
      <c r="E57" s="585"/>
    </row>
    <row r="58" spans="1:5" ht="15" x14ac:dyDescent="0.25">
      <c r="A58" s="120" t="s">
        <v>187</v>
      </c>
      <c r="B58" s="121"/>
      <c r="C58" s="281" t="s">
        <v>705</v>
      </c>
      <c r="D58" s="589">
        <f>E48+D51-D52-D53+D55+D56</f>
        <v>0</v>
      </c>
      <c r="E58" s="589"/>
    </row>
    <row r="59" spans="1:5" ht="9.75" customHeight="1" x14ac:dyDescent="0.25">
      <c r="A59" s="7"/>
      <c r="B59" s="121"/>
      <c r="C59" s="254"/>
      <c r="D59" s="585"/>
      <c r="E59" s="585"/>
    </row>
    <row r="60" spans="1:5" ht="15" x14ac:dyDescent="0.25">
      <c r="A60" s="83" t="s">
        <v>591</v>
      </c>
      <c r="B60" s="121"/>
      <c r="C60" s="254">
        <v>8652</v>
      </c>
      <c r="D60" s="585">
        <v>0</v>
      </c>
      <c r="E60" s="585"/>
    </row>
    <row r="61" spans="1:5" ht="15" x14ac:dyDescent="0.25">
      <c r="A61" s="106" t="s">
        <v>274</v>
      </c>
      <c r="B61" s="121"/>
      <c r="C61" s="282"/>
      <c r="D61" s="590"/>
      <c r="E61" s="600"/>
    </row>
  </sheetData>
  <protectedRanges>
    <protectedRange sqref="D1:E65536 A1:IV1" name="Plage2"/>
  </protectedRanges>
  <mergeCells count="7">
    <mergeCell ref="A39:B39"/>
    <mergeCell ref="A49:B49"/>
    <mergeCell ref="H1:I1"/>
    <mergeCell ref="K1:L1"/>
    <mergeCell ref="A8:B8"/>
    <mergeCell ref="A28:B28"/>
    <mergeCell ref="B1:C1"/>
  </mergeCells>
  <phoneticPr fontId="0" type="noConversion"/>
  <pageMargins left="0.7" right="0.7" top="0.75" bottom="0.75" header="0.3" footer="0.3"/>
  <pageSetup paperSize="9" scale="84" fitToHeight="0" orientation="portrait" r:id="rId1"/>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61"/>
  <sheetViews>
    <sheetView view="pageBreakPreview" topLeftCell="A34" zoomScale="60" zoomScaleNormal="100" workbookViewId="0">
      <selection activeCell="D2" sqref="D2"/>
    </sheetView>
  </sheetViews>
  <sheetFormatPr defaultColWidth="11.42578125" defaultRowHeight="12.75" x14ac:dyDescent="0.2"/>
  <cols>
    <col min="1" max="1" width="4.7109375" style="5" customWidth="1"/>
    <col min="2" max="2" width="62.7109375" style="117" customWidth="1"/>
    <col min="3" max="3" width="7.28515625" style="244" customWidth="1"/>
    <col min="4" max="4" width="17.42578125" style="75" customWidth="1"/>
    <col min="5" max="5" width="14.85546875" style="75" bestFit="1" customWidth="1"/>
  </cols>
  <sheetData>
    <row r="1" spans="1:5" s="23" customFormat="1" x14ac:dyDescent="0.2">
      <c r="A1" s="322" t="s">
        <v>81</v>
      </c>
      <c r="B1" s="821">
        <f>'1'!O15</f>
        <v>0</v>
      </c>
      <c r="C1" s="887"/>
      <c r="D1" s="614" t="s">
        <v>1053</v>
      </c>
      <c r="E1" s="611"/>
    </row>
    <row r="2" spans="1:5" ht="15.75" x14ac:dyDescent="0.2">
      <c r="A2" s="57" t="s">
        <v>218</v>
      </c>
      <c r="B2" s="131"/>
    </row>
    <row r="3" spans="1:5" x14ac:dyDescent="0.2">
      <c r="A3" s="137" t="s">
        <v>379</v>
      </c>
      <c r="B3" s="132"/>
      <c r="C3" s="142" t="s">
        <v>36</v>
      </c>
      <c r="D3" s="142" t="s">
        <v>146</v>
      </c>
      <c r="E3" s="142" t="s">
        <v>82</v>
      </c>
    </row>
    <row r="4" spans="1:5" ht="15" x14ac:dyDescent="0.25">
      <c r="A4" s="137"/>
      <c r="B4" s="132"/>
      <c r="C4" s="250"/>
      <c r="D4" s="585"/>
      <c r="E4" s="585"/>
    </row>
    <row r="5" spans="1:5" ht="15" x14ac:dyDescent="0.25">
      <c r="B5" s="129"/>
      <c r="C5" s="250"/>
      <c r="D5" s="585"/>
      <c r="E5" s="585"/>
    </row>
    <row r="6" spans="1:5" ht="15" x14ac:dyDescent="0.25">
      <c r="A6" s="7"/>
      <c r="B6" s="129"/>
      <c r="C6" s="250"/>
      <c r="D6" s="585"/>
      <c r="E6" s="585"/>
    </row>
    <row r="7" spans="1:5" ht="15" x14ac:dyDescent="0.25">
      <c r="A7" s="120" t="s">
        <v>194</v>
      </c>
      <c r="B7" s="122"/>
      <c r="C7" s="252" t="s">
        <v>697</v>
      </c>
      <c r="D7" s="589" t="s">
        <v>63</v>
      </c>
      <c r="E7" s="576">
        <v>0</v>
      </c>
    </row>
    <row r="8" spans="1:5" ht="15" x14ac:dyDescent="0.25">
      <c r="A8" s="888"/>
      <c r="B8" s="888"/>
      <c r="C8" s="253"/>
      <c r="D8" s="585"/>
      <c r="E8" s="585"/>
    </row>
    <row r="9" spans="1:5" ht="15" x14ac:dyDescent="0.25">
      <c r="A9" s="120" t="s">
        <v>268</v>
      </c>
      <c r="B9" s="121"/>
      <c r="C9" s="240"/>
      <c r="D9" s="585"/>
      <c r="E9" s="585"/>
    </row>
    <row r="10" spans="1:5" ht="15" x14ac:dyDescent="0.25">
      <c r="A10" s="7"/>
      <c r="B10" s="126" t="s">
        <v>269</v>
      </c>
      <c r="C10" s="240">
        <v>8363</v>
      </c>
      <c r="D10" s="585">
        <v>0</v>
      </c>
      <c r="E10" s="585"/>
    </row>
    <row r="11" spans="1:5" ht="15" x14ac:dyDescent="0.25">
      <c r="A11" s="7"/>
      <c r="B11" s="126" t="s">
        <v>270</v>
      </c>
      <c r="C11" s="240">
        <v>8373</v>
      </c>
      <c r="D11" s="585">
        <v>0</v>
      </c>
      <c r="E11" s="585"/>
    </row>
    <row r="12" spans="1:5" ht="15" x14ac:dyDescent="0.25">
      <c r="A12" s="7"/>
      <c r="B12" s="126" t="s">
        <v>271</v>
      </c>
      <c r="C12" s="254">
        <v>8383</v>
      </c>
      <c r="D12" s="585">
        <v>0</v>
      </c>
      <c r="E12" s="585"/>
    </row>
    <row r="13" spans="1:5" ht="15" x14ac:dyDescent="0.25">
      <c r="A13" s="7"/>
      <c r="C13" s="254"/>
      <c r="D13" s="585"/>
      <c r="E13" s="585"/>
    </row>
    <row r="14" spans="1:5" ht="15" x14ac:dyDescent="0.25">
      <c r="A14" s="7"/>
      <c r="C14" s="254"/>
      <c r="D14" s="585"/>
      <c r="E14" s="585"/>
    </row>
    <row r="15" spans="1:5" ht="15" x14ac:dyDescent="0.25">
      <c r="A15" s="120" t="s">
        <v>194</v>
      </c>
      <c r="B15" s="121"/>
      <c r="C15" s="255">
        <v>8393</v>
      </c>
      <c r="D15" s="589">
        <f>E7+D10-D11+D12</f>
        <v>0</v>
      </c>
      <c r="E15" s="589"/>
    </row>
    <row r="16" spans="1:5" ht="15" x14ac:dyDescent="0.25">
      <c r="A16" s="7"/>
      <c r="B16" s="121"/>
      <c r="C16" s="254"/>
      <c r="D16" s="585"/>
      <c r="E16" s="585"/>
    </row>
    <row r="17" spans="1:5" ht="15" x14ac:dyDescent="0.25">
      <c r="B17" s="121"/>
      <c r="C17" s="254"/>
      <c r="D17" s="585"/>
      <c r="E17" s="585"/>
    </row>
    <row r="18" spans="1:5" ht="15" x14ac:dyDescent="0.25">
      <c r="A18" s="120" t="s">
        <v>206</v>
      </c>
      <c r="B18" s="121"/>
      <c r="C18" s="254" t="s">
        <v>698</v>
      </c>
      <c r="D18" s="589" t="s">
        <v>63</v>
      </c>
      <c r="E18" s="576">
        <v>0</v>
      </c>
    </row>
    <row r="19" spans="1:5" ht="15" x14ac:dyDescent="0.25">
      <c r="A19" s="120" t="s">
        <v>268</v>
      </c>
      <c r="B19" s="121"/>
      <c r="C19" s="254"/>
      <c r="D19" s="585"/>
      <c r="E19" s="585"/>
    </row>
    <row r="20" spans="1:5" ht="15" x14ac:dyDescent="0.25">
      <c r="B20" s="117" t="s">
        <v>197</v>
      </c>
      <c r="C20" s="254">
        <v>8413</v>
      </c>
      <c r="D20" s="585">
        <v>0</v>
      </c>
      <c r="E20" s="585"/>
    </row>
    <row r="21" spans="1:5" ht="15" x14ac:dyDescent="0.25">
      <c r="B21" s="117" t="s">
        <v>207</v>
      </c>
      <c r="C21" s="254">
        <v>8423</v>
      </c>
      <c r="D21" s="585">
        <v>0</v>
      </c>
      <c r="E21" s="585"/>
    </row>
    <row r="22" spans="1:5" ht="15" x14ac:dyDescent="0.25">
      <c r="B22" s="117" t="s">
        <v>208</v>
      </c>
      <c r="C22" s="254">
        <v>8433</v>
      </c>
      <c r="D22" s="585">
        <v>0</v>
      </c>
      <c r="E22" s="585"/>
    </row>
    <row r="23" spans="1:5" ht="15" x14ac:dyDescent="0.25">
      <c r="B23" s="93" t="s">
        <v>376</v>
      </c>
      <c r="C23" s="254">
        <v>8443</v>
      </c>
      <c r="D23" s="585">
        <v>0</v>
      </c>
      <c r="E23" s="585"/>
    </row>
    <row r="24" spans="1:5" ht="15" x14ac:dyDescent="0.25">
      <c r="B24" s="121"/>
      <c r="C24" s="254"/>
      <c r="D24" s="585"/>
      <c r="E24" s="585"/>
    </row>
    <row r="25" spans="1:5" ht="15" x14ac:dyDescent="0.25">
      <c r="A25" s="106" t="s">
        <v>206</v>
      </c>
      <c r="B25" s="121"/>
      <c r="C25" s="254">
        <v>8453</v>
      </c>
      <c r="D25" s="589">
        <f>E18+D20+D21-D22+D23</f>
        <v>0</v>
      </c>
      <c r="E25" s="585"/>
    </row>
    <row r="26" spans="1:5" ht="15" x14ac:dyDescent="0.25">
      <c r="A26" s="7"/>
      <c r="B26" s="121"/>
      <c r="C26" s="254"/>
      <c r="D26" s="585"/>
      <c r="E26" s="585"/>
    </row>
    <row r="27" spans="1:5" ht="15" x14ac:dyDescent="0.25">
      <c r="A27" s="106" t="s">
        <v>272</v>
      </c>
      <c r="B27" s="122"/>
      <c r="C27" s="252" t="s">
        <v>699</v>
      </c>
      <c r="D27" s="589" t="s">
        <v>63</v>
      </c>
      <c r="E27" s="576">
        <v>0</v>
      </c>
    </row>
    <row r="28" spans="1:5" ht="15" x14ac:dyDescent="0.25">
      <c r="A28" s="888"/>
      <c r="B28" s="888"/>
      <c r="C28" s="253"/>
      <c r="D28" s="585"/>
      <c r="E28" s="585"/>
    </row>
    <row r="29" spans="1:5" ht="15" x14ac:dyDescent="0.25">
      <c r="A29" s="120" t="s">
        <v>268</v>
      </c>
      <c r="B29" s="121"/>
      <c r="C29" s="240"/>
      <c r="D29" s="585"/>
      <c r="E29" s="585"/>
    </row>
    <row r="30" spans="1:5" ht="15" x14ac:dyDescent="0.25">
      <c r="A30" s="7"/>
      <c r="B30" s="93" t="s">
        <v>197</v>
      </c>
      <c r="C30" s="240">
        <v>8473</v>
      </c>
      <c r="D30" s="585">
        <v>0</v>
      </c>
      <c r="E30" s="585"/>
    </row>
    <row r="31" spans="1:5" ht="15" x14ac:dyDescent="0.25">
      <c r="A31" s="7"/>
      <c r="B31" s="93" t="s">
        <v>198</v>
      </c>
      <c r="C31" s="240">
        <v>8483</v>
      </c>
      <c r="D31" s="585">
        <v>0</v>
      </c>
      <c r="E31" s="585"/>
    </row>
    <row r="32" spans="1:5" ht="15" x14ac:dyDescent="0.25">
      <c r="A32" s="7"/>
      <c r="B32" s="93" t="s">
        <v>209</v>
      </c>
      <c r="C32" s="240">
        <v>8493</v>
      </c>
      <c r="D32" s="585">
        <v>0</v>
      </c>
      <c r="E32" s="585"/>
    </row>
    <row r="33" spans="1:5" ht="15" x14ac:dyDescent="0.25">
      <c r="A33" s="7"/>
      <c r="B33" s="93" t="s">
        <v>199</v>
      </c>
      <c r="C33" s="240">
        <v>8503</v>
      </c>
      <c r="D33" s="598">
        <v>0</v>
      </c>
      <c r="E33" s="585"/>
    </row>
    <row r="34" spans="1:5" ht="15" x14ac:dyDescent="0.25">
      <c r="A34" s="7"/>
      <c r="B34" s="93" t="s">
        <v>376</v>
      </c>
      <c r="C34" s="240">
        <v>8513</v>
      </c>
      <c r="D34" s="598">
        <v>0</v>
      </c>
      <c r="E34" s="585"/>
    </row>
    <row r="35" spans="1:5" ht="15" x14ac:dyDescent="0.25">
      <c r="A35" s="7"/>
      <c r="B35" s="121"/>
      <c r="C35" s="240"/>
      <c r="D35" s="598"/>
      <c r="E35" s="585"/>
    </row>
    <row r="36" spans="1:5" ht="15" x14ac:dyDescent="0.25">
      <c r="A36" s="120" t="s">
        <v>272</v>
      </c>
      <c r="C36" s="256">
        <v>8523</v>
      </c>
      <c r="D36" s="589">
        <f>E27+D30-D31+D32-D33+D34</f>
        <v>0</v>
      </c>
      <c r="E36" s="589"/>
    </row>
    <row r="37" spans="1:5" ht="14.25" x14ac:dyDescent="0.2">
      <c r="C37" s="240"/>
      <c r="D37" s="599"/>
      <c r="E37" s="599"/>
    </row>
    <row r="38" spans="1:5" ht="15" x14ac:dyDescent="0.25">
      <c r="A38" s="120" t="s">
        <v>273</v>
      </c>
      <c r="B38" s="122"/>
      <c r="C38" s="252" t="s">
        <v>700</v>
      </c>
      <c r="D38" s="589" t="s">
        <v>63</v>
      </c>
      <c r="E38" s="576">
        <v>0</v>
      </c>
    </row>
    <row r="39" spans="1:5" ht="15" x14ac:dyDescent="0.25">
      <c r="A39" s="888"/>
      <c r="B39" s="888"/>
      <c r="C39" s="253"/>
      <c r="D39" s="585"/>
      <c r="E39" s="585"/>
    </row>
    <row r="40" spans="1:5" ht="15" x14ac:dyDescent="0.25">
      <c r="A40" s="120" t="s">
        <v>401</v>
      </c>
      <c r="B40" s="121"/>
      <c r="C40" s="240">
        <v>8543</v>
      </c>
      <c r="D40" s="585">
        <v>0</v>
      </c>
      <c r="E40" s="585"/>
    </row>
    <row r="41" spans="1:5" ht="15" x14ac:dyDescent="0.25">
      <c r="A41" s="7"/>
      <c r="B41" s="121"/>
      <c r="C41" s="240"/>
      <c r="D41" s="598"/>
      <c r="E41" s="585"/>
    </row>
    <row r="42" spans="1:5" ht="15" x14ac:dyDescent="0.25">
      <c r="A42" s="106" t="s">
        <v>273</v>
      </c>
      <c r="C42" s="256">
        <v>8553</v>
      </c>
      <c r="D42" s="589">
        <f>E38+D40</f>
        <v>0</v>
      </c>
      <c r="E42" s="589"/>
    </row>
    <row r="43" spans="1:5" ht="14.25" x14ac:dyDescent="0.2">
      <c r="C43" s="254"/>
      <c r="D43" s="599"/>
      <c r="E43" s="599"/>
    </row>
    <row r="44" spans="1:5" ht="15" x14ac:dyDescent="0.25">
      <c r="A44" s="106" t="s">
        <v>187</v>
      </c>
      <c r="C44" s="281" t="s">
        <v>706</v>
      </c>
      <c r="D44" s="585">
        <f>D15+D25-D36-D42</f>
        <v>0</v>
      </c>
      <c r="E44" s="599"/>
    </row>
    <row r="45" spans="1:5" ht="14.25" x14ac:dyDescent="0.2">
      <c r="C45" s="254"/>
      <c r="D45" s="599"/>
      <c r="E45" s="599"/>
    </row>
    <row r="46" spans="1:5" ht="15" x14ac:dyDescent="0.25">
      <c r="A46" s="137" t="s">
        <v>710</v>
      </c>
      <c r="B46" s="132"/>
      <c r="C46" s="251"/>
      <c r="D46" s="585"/>
      <c r="E46" s="585"/>
    </row>
    <row r="47" spans="1:5" ht="15" x14ac:dyDescent="0.25">
      <c r="A47" s="7"/>
      <c r="B47" s="129"/>
      <c r="C47" s="251"/>
      <c r="D47" s="585"/>
      <c r="E47" s="585"/>
    </row>
    <row r="48" spans="1:5" ht="15" x14ac:dyDescent="0.25">
      <c r="A48" s="106" t="s">
        <v>187</v>
      </c>
      <c r="B48" s="122"/>
      <c r="C48" s="252" t="s">
        <v>701</v>
      </c>
      <c r="D48" s="589" t="s">
        <v>63</v>
      </c>
      <c r="E48" s="576">
        <v>0</v>
      </c>
    </row>
    <row r="49" spans="1:5" ht="15" x14ac:dyDescent="0.25">
      <c r="A49" s="888"/>
      <c r="B49" s="888"/>
      <c r="C49" s="253"/>
      <c r="D49" s="585"/>
      <c r="E49" s="585"/>
    </row>
    <row r="50" spans="1:5" ht="15" x14ac:dyDescent="0.25">
      <c r="A50" s="120" t="s">
        <v>268</v>
      </c>
      <c r="B50" s="121"/>
      <c r="C50" s="240"/>
      <c r="D50" s="585"/>
      <c r="E50" s="585"/>
    </row>
    <row r="51" spans="1:5" ht="15" x14ac:dyDescent="0.25">
      <c r="A51" s="7"/>
      <c r="B51" s="93" t="s">
        <v>586</v>
      </c>
      <c r="C51" s="253">
        <v>8583</v>
      </c>
      <c r="D51" s="585">
        <v>0</v>
      </c>
      <c r="E51" s="585"/>
    </row>
    <row r="52" spans="1:5" ht="15" x14ac:dyDescent="0.25">
      <c r="A52" s="7"/>
      <c r="B52" s="93" t="s">
        <v>587</v>
      </c>
      <c r="C52" s="253">
        <v>8593</v>
      </c>
      <c r="D52" s="585">
        <v>0</v>
      </c>
      <c r="E52" s="585"/>
    </row>
    <row r="53" spans="1:5" ht="15" x14ac:dyDescent="0.25">
      <c r="A53" s="7"/>
      <c r="B53" s="93" t="s">
        <v>588</v>
      </c>
      <c r="C53" s="253">
        <v>8603</v>
      </c>
      <c r="D53" s="585">
        <v>0</v>
      </c>
      <c r="E53" s="585"/>
    </row>
    <row r="54" spans="1:5" ht="15" x14ac:dyDescent="0.25">
      <c r="A54" s="7"/>
      <c r="B54" s="93" t="s">
        <v>589</v>
      </c>
      <c r="C54" s="253">
        <v>8613</v>
      </c>
      <c r="D54" s="585">
        <v>0</v>
      </c>
      <c r="E54" s="585"/>
    </row>
    <row r="55" spans="1:5" ht="15" x14ac:dyDescent="0.25">
      <c r="A55" s="7"/>
      <c r="B55" s="93" t="s">
        <v>590</v>
      </c>
      <c r="C55" s="253">
        <v>8623</v>
      </c>
      <c r="D55" s="585">
        <v>0</v>
      </c>
      <c r="E55" s="585"/>
    </row>
    <row r="56" spans="1:5" ht="15" x14ac:dyDescent="0.25">
      <c r="A56" s="7"/>
      <c r="B56" s="93" t="s">
        <v>374</v>
      </c>
      <c r="C56" s="240">
        <v>8633</v>
      </c>
      <c r="D56" s="585">
        <v>0</v>
      </c>
      <c r="E56" s="585"/>
    </row>
    <row r="57" spans="1:5" ht="15" x14ac:dyDescent="0.25">
      <c r="A57" s="7"/>
      <c r="B57" s="121"/>
      <c r="C57" s="253"/>
      <c r="D57" s="585"/>
      <c r="E57" s="585"/>
    </row>
    <row r="58" spans="1:5" ht="15" x14ac:dyDescent="0.25">
      <c r="A58" s="120" t="s">
        <v>187</v>
      </c>
      <c r="B58" s="121"/>
      <c r="C58" s="281" t="s">
        <v>707</v>
      </c>
      <c r="D58" s="589">
        <f>E48+D51-D52-D53+D54+D55+D56</f>
        <v>0</v>
      </c>
      <c r="E58" s="589"/>
    </row>
    <row r="59" spans="1:5" ht="15" x14ac:dyDescent="0.25">
      <c r="A59" s="7"/>
      <c r="B59" s="121"/>
      <c r="C59" s="254"/>
      <c r="D59" s="585"/>
      <c r="E59" s="585"/>
    </row>
    <row r="60" spans="1:5" ht="15" x14ac:dyDescent="0.25">
      <c r="A60" s="83" t="s">
        <v>591</v>
      </c>
      <c r="B60" s="121"/>
      <c r="C60" s="254">
        <v>8653</v>
      </c>
      <c r="D60" s="585">
        <v>0</v>
      </c>
      <c r="E60" s="585"/>
    </row>
    <row r="61" spans="1:5" ht="15" x14ac:dyDescent="0.25">
      <c r="A61" s="106" t="s">
        <v>274</v>
      </c>
      <c r="B61" s="121"/>
      <c r="C61" s="282"/>
      <c r="D61" s="590"/>
      <c r="E61" s="600"/>
    </row>
  </sheetData>
  <protectedRanges>
    <protectedRange sqref="D1:E65536 A1:IV1" name="Plage2"/>
  </protectedRanges>
  <mergeCells count="5">
    <mergeCell ref="A49:B49"/>
    <mergeCell ref="A8:B8"/>
    <mergeCell ref="A28:B28"/>
    <mergeCell ref="A39:B39"/>
    <mergeCell ref="B1:C1"/>
  </mergeCells>
  <phoneticPr fontId="0" type="noConversion"/>
  <pageMargins left="0.7" right="0.7" top="0.75" bottom="0.75" header="0.3" footer="0.3"/>
  <pageSetup paperSize="9" scale="83"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13"/>
  <sheetViews>
    <sheetView view="pageBreakPreview" zoomScale="60" zoomScaleNormal="100" workbookViewId="0">
      <selection activeCell="F18" sqref="F18"/>
    </sheetView>
  </sheetViews>
  <sheetFormatPr defaultColWidth="8.85546875" defaultRowHeight="12.75" x14ac:dyDescent="0.2"/>
  <cols>
    <col min="1" max="1" width="17.5703125" style="121" customWidth="1"/>
    <col min="2" max="8" width="15.42578125" style="121" customWidth="1"/>
    <col min="9" max="16384" width="8.85546875" style="7"/>
  </cols>
  <sheetData>
    <row r="1" spans="1:12" s="30" customFormat="1" x14ac:dyDescent="0.2">
      <c r="A1" s="307" t="s">
        <v>81</v>
      </c>
      <c r="B1" s="545">
        <f>'1'!O15</f>
        <v>0</v>
      </c>
      <c r="C1" s="307" t="s">
        <v>1054</v>
      </c>
      <c r="D1" s="323"/>
      <c r="E1" s="904"/>
      <c r="F1" s="904"/>
      <c r="G1" s="150"/>
      <c r="H1" s="151"/>
      <c r="I1" s="58"/>
      <c r="J1" s="58"/>
      <c r="K1" s="900"/>
      <c r="L1" s="900"/>
    </row>
    <row r="3" spans="1:12" x14ac:dyDescent="0.2">
      <c r="A3" s="905" t="s">
        <v>275</v>
      </c>
      <c r="B3" s="905"/>
      <c r="C3" s="905"/>
      <c r="D3" s="905"/>
      <c r="E3" s="905"/>
      <c r="F3" s="905"/>
      <c r="G3" s="905"/>
      <c r="I3" s="121"/>
    </row>
    <row r="4" spans="1:12" x14ac:dyDescent="0.2">
      <c r="A4" s="152" t="s">
        <v>276</v>
      </c>
      <c r="B4" s="152"/>
      <c r="C4" s="152"/>
      <c r="D4" s="152"/>
      <c r="E4" s="152"/>
      <c r="F4" s="152"/>
      <c r="G4" s="152"/>
      <c r="I4" s="121"/>
    </row>
    <row r="5" spans="1:12" x14ac:dyDescent="0.2">
      <c r="A5" s="93"/>
      <c r="B5" s="93"/>
      <c r="I5" s="121"/>
    </row>
    <row r="6" spans="1:12" x14ac:dyDescent="0.2">
      <c r="A6" s="93" t="s">
        <v>1055</v>
      </c>
      <c r="B6" s="93"/>
      <c r="I6" s="121"/>
    </row>
    <row r="7" spans="1:12" x14ac:dyDescent="0.2">
      <c r="A7" s="93" t="s">
        <v>1056</v>
      </c>
      <c r="B7" s="93"/>
      <c r="I7" s="121"/>
    </row>
    <row r="8" spans="1:12" x14ac:dyDescent="0.2">
      <c r="A8" s="93" t="s">
        <v>1057</v>
      </c>
      <c r="B8" s="93"/>
      <c r="I8" s="121"/>
    </row>
    <row r="9" spans="1:12" x14ac:dyDescent="0.2">
      <c r="A9" s="93" t="s">
        <v>1058</v>
      </c>
      <c r="B9" s="93"/>
      <c r="I9" s="121"/>
    </row>
    <row r="10" spans="1:12" ht="13.5" thickBot="1" x14ac:dyDescent="0.25">
      <c r="I10" s="121"/>
    </row>
    <row r="11" spans="1:12" ht="30" customHeight="1" thickBot="1" x14ac:dyDescent="0.25">
      <c r="A11" s="901" t="s">
        <v>592</v>
      </c>
      <c r="B11" s="898" t="s">
        <v>593</v>
      </c>
      <c r="C11" s="906"/>
      <c r="D11" s="906"/>
      <c r="E11" s="899"/>
      <c r="F11" s="907" t="s">
        <v>594</v>
      </c>
      <c r="G11" s="908"/>
      <c r="H11" s="908"/>
      <c r="I11" s="909"/>
    </row>
    <row r="12" spans="1:12" ht="25.5" customHeight="1" thickBot="1" x14ac:dyDescent="0.25">
      <c r="A12" s="902"/>
      <c r="B12" s="901" t="s">
        <v>859</v>
      </c>
      <c r="C12" s="910" t="s">
        <v>595</v>
      </c>
      <c r="D12" s="911"/>
      <c r="E12" s="664" t="s">
        <v>596</v>
      </c>
      <c r="F12" s="901" t="s">
        <v>597</v>
      </c>
      <c r="G12" s="901" t="s">
        <v>598</v>
      </c>
      <c r="H12" s="153" t="s">
        <v>599</v>
      </c>
      <c r="I12" s="153" t="s">
        <v>600</v>
      </c>
    </row>
    <row r="13" spans="1:12" ht="42.75" customHeight="1" thickBot="1" x14ac:dyDescent="0.25">
      <c r="A13" s="903"/>
      <c r="B13" s="903"/>
      <c r="C13" s="153" t="s">
        <v>601</v>
      </c>
      <c r="D13" s="153" t="s">
        <v>602</v>
      </c>
      <c r="E13" s="153" t="s">
        <v>602</v>
      </c>
      <c r="F13" s="903"/>
      <c r="G13" s="903"/>
      <c r="H13" s="898" t="s">
        <v>603</v>
      </c>
      <c r="I13" s="899"/>
    </row>
  </sheetData>
  <mergeCells count="11">
    <mergeCell ref="H13:I13"/>
    <mergeCell ref="K1:L1"/>
    <mergeCell ref="A11:A13"/>
    <mergeCell ref="F12:F13"/>
    <mergeCell ref="E1:F1"/>
    <mergeCell ref="A3:G3"/>
    <mergeCell ref="B11:E11"/>
    <mergeCell ref="F11:I11"/>
    <mergeCell ref="B12:B13"/>
    <mergeCell ref="C12:D12"/>
    <mergeCell ref="G12:G13"/>
  </mergeCells>
  <phoneticPr fontId="0" type="noConversion"/>
  <pageMargins left="0.75" right="0.75" top="1" bottom="1" header="0.5" footer="0.5"/>
  <pageSetup paperSize="9" scale="70"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20"/>
  <sheetViews>
    <sheetView view="pageBreakPreview" zoomScale="60" zoomScaleNormal="100" workbookViewId="0">
      <selection activeCell="K29" sqref="K29"/>
    </sheetView>
  </sheetViews>
  <sheetFormatPr defaultColWidth="11.42578125" defaultRowHeight="12.75" x14ac:dyDescent="0.2"/>
  <cols>
    <col min="1" max="1" width="9.140625" style="117" customWidth="1"/>
    <col min="2" max="2" width="12.140625" bestFit="1" customWidth="1"/>
  </cols>
  <sheetData>
    <row r="1" spans="1:13" s="30" customFormat="1" x14ac:dyDescent="0.2">
      <c r="A1" s="307" t="s">
        <v>81</v>
      </c>
      <c r="B1" s="545">
        <f>'1'!O15</f>
        <v>0</v>
      </c>
      <c r="C1" s="895" t="s">
        <v>858</v>
      </c>
      <c r="D1" s="922"/>
      <c r="E1" s="921"/>
      <c r="F1" s="921"/>
      <c r="G1" s="51"/>
      <c r="H1" s="900"/>
      <c r="I1" s="900"/>
      <c r="J1" s="143"/>
      <c r="K1" s="900"/>
      <c r="L1" s="900"/>
    </row>
    <row r="3" spans="1:13" x14ac:dyDescent="0.2">
      <c r="A3" s="148" t="s">
        <v>752</v>
      </c>
      <c r="B3" s="59"/>
      <c r="C3" s="59"/>
      <c r="D3" s="59"/>
      <c r="E3" s="59"/>
      <c r="F3" s="59"/>
      <c r="G3" s="59"/>
      <c r="H3" s="59"/>
      <c r="I3" s="59"/>
      <c r="J3" s="59"/>
      <c r="K3" s="59"/>
      <c r="L3" s="59"/>
      <c r="M3" s="59"/>
    </row>
    <row r="4" spans="1:13" x14ac:dyDescent="0.2">
      <c r="A4" s="148" t="s">
        <v>277</v>
      </c>
      <c r="B4" s="59"/>
      <c r="C4" s="59"/>
      <c r="D4" s="59"/>
      <c r="E4" s="59"/>
      <c r="F4" s="59"/>
      <c r="G4" s="59"/>
      <c r="H4" s="59"/>
      <c r="I4" s="59"/>
      <c r="J4" s="59"/>
      <c r="K4" s="59"/>
      <c r="L4" s="59"/>
      <c r="M4" s="59"/>
    </row>
    <row r="5" spans="1:13" x14ac:dyDescent="0.2">
      <c r="A5" s="91"/>
    </row>
    <row r="6" spans="1:13" x14ac:dyDescent="0.2">
      <c r="A6" s="93" t="s">
        <v>604</v>
      </c>
    </row>
    <row r="7" spans="1:13" x14ac:dyDescent="0.2">
      <c r="A7" s="93" t="s">
        <v>605</v>
      </c>
    </row>
    <row r="8" spans="1:13" x14ac:dyDescent="0.2">
      <c r="A8" s="93" t="s">
        <v>278</v>
      </c>
    </row>
    <row r="9" spans="1:13" x14ac:dyDescent="0.2">
      <c r="A9" s="93"/>
    </row>
    <row r="10" spans="1:13" x14ac:dyDescent="0.2">
      <c r="A10" s="126" t="s">
        <v>279</v>
      </c>
    </row>
    <row r="11" spans="1:13" x14ac:dyDescent="0.2">
      <c r="A11" s="126" t="s">
        <v>280</v>
      </c>
    </row>
    <row r="12" spans="1:13" x14ac:dyDescent="0.2">
      <c r="A12" s="126" t="s">
        <v>281</v>
      </c>
    </row>
    <row r="13" spans="1:13" x14ac:dyDescent="0.2">
      <c r="A13" s="126" t="s">
        <v>1059</v>
      </c>
    </row>
    <row r="14" spans="1:13" x14ac:dyDescent="0.2">
      <c r="A14" s="126" t="s">
        <v>1060</v>
      </c>
    </row>
    <row r="15" spans="1:13" x14ac:dyDescent="0.2">
      <c r="A15" s="126" t="s">
        <v>753</v>
      </c>
    </row>
    <row r="16" spans="1:13" x14ac:dyDescent="0.2">
      <c r="A16" s="126" t="s">
        <v>1061</v>
      </c>
    </row>
    <row r="17" spans="1:10" ht="13.5" thickBot="1" x14ac:dyDescent="0.25"/>
    <row r="18" spans="1:10" ht="13.15" customHeight="1" x14ac:dyDescent="0.2">
      <c r="A18" s="912" t="s">
        <v>282</v>
      </c>
      <c r="B18" s="913"/>
      <c r="C18" s="913"/>
      <c r="D18" s="913"/>
      <c r="E18" s="913"/>
      <c r="F18" s="913"/>
      <c r="G18" s="914"/>
      <c r="H18" s="912" t="s">
        <v>283</v>
      </c>
      <c r="I18" s="913"/>
      <c r="J18" s="914"/>
    </row>
    <row r="19" spans="1:10" x14ac:dyDescent="0.2">
      <c r="A19" s="915"/>
      <c r="B19" s="916"/>
      <c r="C19" s="916"/>
      <c r="D19" s="916"/>
      <c r="E19" s="916"/>
      <c r="F19" s="916"/>
      <c r="G19" s="917"/>
      <c r="H19" s="915"/>
      <c r="I19" s="916"/>
      <c r="J19" s="917"/>
    </row>
    <row r="20" spans="1:10" ht="13.5" thickBot="1" x14ac:dyDescent="0.25">
      <c r="A20" s="918"/>
      <c r="B20" s="919"/>
      <c r="C20" s="919"/>
      <c r="D20" s="919"/>
      <c r="E20" s="919"/>
      <c r="F20" s="919"/>
      <c r="G20" s="920"/>
      <c r="H20" s="918"/>
      <c r="I20" s="919"/>
      <c r="J20" s="920"/>
    </row>
  </sheetData>
  <mergeCells count="6">
    <mergeCell ref="K1:L1"/>
    <mergeCell ref="A18:G20"/>
    <mergeCell ref="H18:J20"/>
    <mergeCell ref="E1:F1"/>
    <mergeCell ref="H1:I1"/>
    <mergeCell ref="C1:D1"/>
  </mergeCells>
  <phoneticPr fontId="0" type="noConversion"/>
  <pageMargins left="0.7" right="0.7" top="0.75" bottom="0.75" header="0.3" footer="0.3"/>
  <pageSetup paperSize="9" scale="56"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35"/>
  <sheetViews>
    <sheetView view="pageBreakPreview" zoomScale="60" zoomScaleNormal="100" workbookViewId="0">
      <selection activeCell="D2" sqref="D2"/>
    </sheetView>
  </sheetViews>
  <sheetFormatPr defaultColWidth="11.42578125" defaultRowHeight="12.75" x14ac:dyDescent="0.2"/>
  <cols>
    <col min="1" max="1" width="3.7109375" style="155" customWidth="1"/>
    <col min="2" max="2" width="3.140625" style="155" customWidth="1"/>
    <col min="3" max="3" width="13.5703125" style="155" customWidth="1"/>
    <col min="4" max="4" width="25.42578125" style="155" customWidth="1"/>
    <col min="5" max="5" width="20.28515625" style="155" customWidth="1"/>
    <col min="6" max="6" width="6.5703125" style="155" customWidth="1"/>
    <col min="7" max="7" width="17.140625" style="618" customWidth="1"/>
    <col min="8" max="8" width="7.140625" style="618" customWidth="1"/>
    <col min="9" max="9" width="10.7109375" style="618" customWidth="1"/>
    <col min="10" max="16384" width="11.42578125" style="155"/>
  </cols>
  <sheetData>
    <row r="1" spans="1:18" ht="14.25" x14ac:dyDescent="0.2">
      <c r="A1" s="324" t="s">
        <v>81</v>
      </c>
      <c r="B1" s="821">
        <f>'1'!O15</f>
        <v>0</v>
      </c>
      <c r="C1" s="822"/>
      <c r="D1" s="399" t="s">
        <v>1062</v>
      </c>
      <c r="E1" s="154"/>
      <c r="F1" s="154"/>
      <c r="G1" s="615"/>
      <c r="H1" s="615"/>
      <c r="I1" s="616"/>
    </row>
    <row r="2" spans="1:18" x14ac:dyDescent="0.2">
      <c r="A2" s="154"/>
      <c r="B2" s="154"/>
      <c r="C2" s="154"/>
      <c r="D2" s="154"/>
      <c r="E2" s="154"/>
      <c r="F2" s="154"/>
      <c r="G2" s="615"/>
      <c r="H2" s="615"/>
      <c r="I2" s="615"/>
    </row>
    <row r="3" spans="1:18" x14ac:dyDescent="0.2">
      <c r="A3" s="136" t="s">
        <v>380</v>
      </c>
      <c r="B3" s="138"/>
      <c r="C3" s="138"/>
      <c r="D3" s="138"/>
      <c r="E3" s="138"/>
      <c r="F3" s="138"/>
      <c r="G3" s="617"/>
      <c r="M3" s="5"/>
      <c r="N3" s="5"/>
      <c r="O3" s="5"/>
      <c r="P3" s="5"/>
      <c r="Q3" s="5"/>
      <c r="R3" s="5"/>
    </row>
    <row r="4" spans="1:18" x14ac:dyDescent="0.2">
      <c r="L4" s="5"/>
      <c r="M4" s="5"/>
      <c r="N4" s="71"/>
      <c r="O4" s="171"/>
      <c r="P4" s="171"/>
      <c r="Q4" s="5"/>
      <c r="R4" s="5"/>
    </row>
    <row r="5" spans="1:18" ht="15.75" customHeight="1" x14ac:dyDescent="0.2">
      <c r="D5" s="172"/>
      <c r="E5" s="172"/>
      <c r="F5" s="173" t="s">
        <v>36</v>
      </c>
      <c r="G5" s="561" t="s">
        <v>146</v>
      </c>
      <c r="H5" s="954" t="s">
        <v>82</v>
      </c>
      <c r="I5" s="955"/>
      <c r="K5" s="83"/>
      <c r="L5" s="5"/>
      <c r="M5" s="5"/>
      <c r="N5" s="5"/>
      <c r="O5" s="5"/>
      <c r="P5" s="5"/>
      <c r="Q5" s="5"/>
      <c r="R5" s="5"/>
    </row>
    <row r="6" spans="1:18" ht="15.75" customHeight="1" x14ac:dyDescent="0.25">
      <c r="A6" s="84"/>
      <c r="B6" s="84" t="s">
        <v>381</v>
      </c>
      <c r="C6" s="84"/>
      <c r="D6" s="84"/>
      <c r="E6" s="84"/>
      <c r="F6" s="284"/>
      <c r="G6" s="619"/>
      <c r="H6" s="948"/>
      <c r="I6" s="949"/>
      <c r="K6" s="83"/>
      <c r="L6" s="5"/>
      <c r="M6" s="5"/>
      <c r="N6" s="5"/>
      <c r="O6" s="5"/>
      <c r="P6" s="5"/>
      <c r="Q6" s="5"/>
      <c r="R6" s="5"/>
    </row>
    <row r="7" spans="1:18" ht="32.25" customHeight="1" x14ac:dyDescent="0.25">
      <c r="A7" s="174"/>
      <c r="B7" s="956" t="s">
        <v>287</v>
      </c>
      <c r="C7" s="956"/>
      <c r="D7" s="956"/>
      <c r="E7" s="957"/>
      <c r="F7" s="286">
        <v>51</v>
      </c>
      <c r="G7" s="620">
        <f>G8-G9+G10</f>
        <v>0</v>
      </c>
      <c r="H7" s="939">
        <f>H8-H9+I10</f>
        <v>0</v>
      </c>
      <c r="I7" s="940"/>
      <c r="K7" s="5"/>
      <c r="L7" s="5"/>
      <c r="M7" s="5"/>
      <c r="N7" s="5"/>
      <c r="O7" s="5"/>
      <c r="P7" s="5"/>
      <c r="Q7" s="5"/>
      <c r="R7" s="5"/>
    </row>
    <row r="8" spans="1:18" ht="15" x14ac:dyDescent="0.25">
      <c r="A8" s="162"/>
      <c r="B8" s="952" t="s">
        <v>284</v>
      </c>
      <c r="C8" s="952"/>
      <c r="D8" s="952"/>
      <c r="E8" s="953"/>
      <c r="F8" s="287">
        <v>8681</v>
      </c>
      <c r="G8" s="621">
        <v>0</v>
      </c>
      <c r="H8" s="937">
        <v>0</v>
      </c>
      <c r="I8" s="938"/>
      <c r="K8" s="83"/>
      <c r="L8" s="5"/>
      <c r="M8" s="5"/>
      <c r="N8" s="5"/>
      <c r="O8" s="5"/>
      <c r="P8" s="5"/>
      <c r="Q8" s="5"/>
      <c r="R8" s="5"/>
    </row>
    <row r="9" spans="1:18" ht="12.75" customHeight="1" x14ac:dyDescent="0.25">
      <c r="A9" s="162"/>
      <c r="B9" s="952" t="s">
        <v>285</v>
      </c>
      <c r="C9" s="952"/>
      <c r="D9" s="952"/>
      <c r="E9" s="953"/>
      <c r="F9" s="287">
        <v>8682</v>
      </c>
      <c r="G9" s="621">
        <v>0</v>
      </c>
      <c r="H9" s="937">
        <v>0</v>
      </c>
      <c r="I9" s="938"/>
      <c r="K9" s="5"/>
      <c r="L9" s="5"/>
      <c r="M9" s="5"/>
      <c r="N9" s="5"/>
      <c r="O9" s="5"/>
      <c r="P9" s="5"/>
      <c r="Q9" s="5"/>
      <c r="R9" s="5"/>
    </row>
    <row r="10" spans="1:18" ht="12.75" customHeight="1" x14ac:dyDescent="0.25">
      <c r="A10" s="162"/>
      <c r="B10" s="952" t="s">
        <v>962</v>
      </c>
      <c r="C10" s="952"/>
      <c r="D10" s="952"/>
      <c r="E10" s="283"/>
      <c r="F10" s="287">
        <v>8683</v>
      </c>
      <c r="G10" s="621">
        <v>0</v>
      </c>
      <c r="H10" s="622"/>
      <c r="I10" s="623">
        <v>0</v>
      </c>
      <c r="K10" s="5"/>
      <c r="L10" s="5"/>
      <c r="M10" s="5"/>
      <c r="N10" s="5"/>
      <c r="O10" s="5"/>
      <c r="P10" s="5"/>
      <c r="Q10" s="5"/>
      <c r="R10" s="5"/>
    </row>
    <row r="11" spans="1:18" ht="12.75" customHeight="1" x14ac:dyDescent="0.25">
      <c r="A11" s="160"/>
      <c r="B11" s="165"/>
      <c r="C11" s="165"/>
      <c r="D11" s="165"/>
      <c r="E11" s="169"/>
      <c r="F11" s="287"/>
      <c r="G11" s="620"/>
      <c r="H11" s="939"/>
      <c r="I11" s="940"/>
      <c r="K11" s="83"/>
      <c r="L11" s="5"/>
      <c r="M11" s="5"/>
      <c r="N11" s="5"/>
      <c r="O11" s="5"/>
      <c r="P11" s="5"/>
      <c r="Q11" s="5"/>
      <c r="R11" s="5"/>
    </row>
    <row r="12" spans="1:18" s="84" customFormat="1" ht="15" x14ac:dyDescent="0.25">
      <c r="A12" s="174"/>
      <c r="B12" s="950" t="s">
        <v>286</v>
      </c>
      <c r="C12" s="950"/>
      <c r="D12" s="950"/>
      <c r="E12" s="951"/>
      <c r="F12" s="286">
        <v>52</v>
      </c>
      <c r="G12" s="620">
        <v>0</v>
      </c>
      <c r="H12" s="939">
        <v>0</v>
      </c>
      <c r="I12" s="940"/>
      <c r="K12" s="5"/>
      <c r="L12" s="5"/>
      <c r="M12" s="5"/>
      <c r="N12" s="5"/>
      <c r="O12" s="5"/>
      <c r="P12" s="5"/>
      <c r="Q12" s="5"/>
      <c r="R12" s="5"/>
    </row>
    <row r="13" spans="1:18" ht="12.75" customHeight="1" x14ac:dyDescent="0.25">
      <c r="A13" s="162"/>
      <c r="B13" s="952" t="s">
        <v>288</v>
      </c>
      <c r="C13" s="952"/>
      <c r="D13" s="952"/>
      <c r="E13" s="953"/>
      <c r="F13" s="286">
        <v>8684</v>
      </c>
      <c r="G13" s="621">
        <v>0</v>
      </c>
      <c r="H13" s="937">
        <v>0</v>
      </c>
      <c r="I13" s="938"/>
      <c r="K13" s="83"/>
      <c r="L13" s="5"/>
      <c r="M13" s="5"/>
      <c r="N13" s="5"/>
      <c r="O13" s="5"/>
      <c r="P13" s="5"/>
      <c r="Q13" s="5"/>
      <c r="R13" s="5"/>
    </row>
    <row r="14" spans="1:18" ht="12.75" customHeight="1" x14ac:dyDescent="0.25">
      <c r="A14" s="161"/>
      <c r="B14" s="166"/>
      <c r="C14" s="166"/>
      <c r="D14" s="166"/>
      <c r="E14" s="170"/>
      <c r="F14" s="286"/>
      <c r="G14" s="620"/>
      <c r="H14" s="939"/>
      <c r="I14" s="940"/>
      <c r="K14" s="5"/>
      <c r="L14" s="5"/>
      <c r="M14" s="5"/>
      <c r="N14" s="5"/>
      <c r="O14" s="5"/>
      <c r="P14" s="5"/>
      <c r="Q14" s="5"/>
      <c r="R14" s="5"/>
    </row>
    <row r="15" spans="1:18" ht="13.15" customHeight="1" x14ac:dyDescent="0.25">
      <c r="A15" s="175"/>
      <c r="B15" s="106" t="s">
        <v>289</v>
      </c>
      <c r="D15" s="5"/>
      <c r="E15" s="5"/>
      <c r="F15" s="286">
        <v>53</v>
      </c>
      <c r="G15" s="620">
        <f>G17+G19+G18</f>
        <v>0</v>
      </c>
      <c r="H15" s="958">
        <f>H17+H18+H19</f>
        <v>0</v>
      </c>
      <c r="I15" s="940"/>
      <c r="K15" s="83"/>
      <c r="L15" s="5"/>
      <c r="M15" s="5"/>
      <c r="N15" s="5"/>
      <c r="O15" s="5"/>
      <c r="P15" s="5"/>
      <c r="Q15" s="5"/>
      <c r="R15" s="5"/>
    </row>
    <row r="16" spans="1:18" ht="12.75" customHeight="1" x14ac:dyDescent="0.25">
      <c r="A16" s="162"/>
      <c r="B16" s="83" t="s">
        <v>606</v>
      </c>
      <c r="C16" s="5"/>
      <c r="D16" s="5"/>
      <c r="E16" s="5"/>
      <c r="F16" s="287"/>
      <c r="G16" s="621"/>
      <c r="H16" s="937"/>
      <c r="I16" s="938"/>
      <c r="K16" s="5"/>
      <c r="L16" s="5"/>
      <c r="M16" s="5"/>
      <c r="N16" s="5"/>
      <c r="O16" s="5"/>
      <c r="P16" s="5"/>
      <c r="Q16" s="5"/>
      <c r="R16" s="5"/>
    </row>
    <row r="17" spans="1:18" ht="14.1" customHeight="1" x14ac:dyDescent="0.25">
      <c r="A17" s="162"/>
      <c r="B17" s="167"/>
      <c r="C17" s="83" t="s">
        <v>607</v>
      </c>
      <c r="D17" s="5"/>
      <c r="E17" s="5"/>
      <c r="F17" s="287">
        <v>8686</v>
      </c>
      <c r="G17" s="621">
        <v>0</v>
      </c>
      <c r="H17" s="937">
        <v>0</v>
      </c>
      <c r="I17" s="938"/>
      <c r="K17" s="83"/>
      <c r="L17" s="5"/>
      <c r="M17" s="5"/>
      <c r="N17" s="5"/>
      <c r="O17" s="5"/>
      <c r="P17" s="5"/>
      <c r="Q17" s="5"/>
      <c r="R17" s="5"/>
    </row>
    <row r="18" spans="1:18" ht="14.1" customHeight="1" x14ac:dyDescent="0.25">
      <c r="A18" s="162"/>
      <c r="B18" s="167"/>
      <c r="C18" s="83" t="s">
        <v>608</v>
      </c>
      <c r="D18" s="5"/>
      <c r="E18" s="5"/>
      <c r="F18" s="287">
        <v>8687</v>
      </c>
      <c r="G18" s="621">
        <v>0</v>
      </c>
      <c r="H18" s="937">
        <v>0</v>
      </c>
      <c r="I18" s="938"/>
      <c r="K18" s="5"/>
      <c r="L18" s="5"/>
      <c r="M18" s="5"/>
      <c r="N18" s="5"/>
      <c r="O18" s="5"/>
      <c r="P18" s="5"/>
      <c r="Q18" s="5"/>
      <c r="R18" s="5"/>
    </row>
    <row r="19" spans="1:18" ht="14.1" customHeight="1" x14ac:dyDescent="0.25">
      <c r="A19" s="162"/>
      <c r="B19" s="167"/>
      <c r="C19" s="83" t="s">
        <v>609</v>
      </c>
      <c r="D19" s="5"/>
      <c r="E19" s="5"/>
      <c r="F19" s="287">
        <v>8688</v>
      </c>
      <c r="G19" s="621">
        <v>0</v>
      </c>
      <c r="H19" s="937">
        <v>0</v>
      </c>
      <c r="I19" s="938"/>
      <c r="K19" s="83"/>
      <c r="L19" s="5"/>
      <c r="M19" s="5"/>
      <c r="N19" s="5"/>
      <c r="O19" s="5"/>
      <c r="P19" s="5"/>
      <c r="Q19" s="5"/>
      <c r="R19" s="5"/>
    </row>
    <row r="20" spans="1:18" ht="12.75" customHeight="1" x14ac:dyDescent="0.25">
      <c r="A20" s="162"/>
      <c r="B20" s="167"/>
      <c r="C20" s="168"/>
      <c r="D20" s="168"/>
      <c r="E20" s="283"/>
      <c r="F20" s="287"/>
      <c r="G20" s="620"/>
      <c r="H20" s="939"/>
      <c r="I20" s="940"/>
      <c r="K20" s="5"/>
      <c r="L20" s="5"/>
      <c r="M20" s="5"/>
      <c r="N20" s="5"/>
      <c r="O20" s="5"/>
      <c r="P20" s="5"/>
      <c r="Q20" s="5"/>
      <c r="R20" s="5"/>
    </row>
    <row r="21" spans="1:18" ht="12.75" customHeight="1" x14ac:dyDescent="0.25">
      <c r="A21" s="162"/>
      <c r="B21" s="941" t="s">
        <v>290</v>
      </c>
      <c r="C21" s="941"/>
      <c r="D21" s="941"/>
      <c r="E21" s="942"/>
      <c r="F21" s="287">
        <v>8689</v>
      </c>
      <c r="G21" s="621">
        <v>0</v>
      </c>
      <c r="H21" s="943">
        <v>0</v>
      </c>
      <c r="I21" s="938"/>
      <c r="K21" s="83"/>
      <c r="L21" s="5"/>
      <c r="M21" s="5"/>
      <c r="N21" s="5"/>
      <c r="O21" s="5"/>
      <c r="P21" s="5"/>
      <c r="Q21" s="5"/>
      <c r="R21" s="5"/>
    </row>
    <row r="22" spans="1:18" ht="13.5" customHeight="1" x14ac:dyDescent="0.25">
      <c r="A22" s="175"/>
      <c r="B22" s="941"/>
      <c r="C22" s="941"/>
      <c r="D22" s="941"/>
      <c r="E22" s="942"/>
      <c r="F22" s="285"/>
      <c r="G22" s="624"/>
      <c r="H22" s="944"/>
      <c r="I22" s="945"/>
      <c r="K22" s="5"/>
      <c r="L22" s="5"/>
      <c r="M22" s="5"/>
      <c r="N22" s="5"/>
      <c r="O22" s="5"/>
      <c r="P22" s="5"/>
      <c r="Q22" s="5"/>
      <c r="R22" s="5"/>
    </row>
    <row r="23" spans="1:18" x14ac:dyDescent="0.2">
      <c r="K23" s="83"/>
      <c r="L23" s="5"/>
      <c r="M23" s="5"/>
      <c r="N23" s="5"/>
      <c r="O23" s="5"/>
      <c r="P23" s="5"/>
      <c r="Q23" s="5"/>
      <c r="R23" s="5"/>
    </row>
    <row r="24" spans="1:18" x14ac:dyDescent="0.2">
      <c r="K24" s="5"/>
    </row>
    <row r="25" spans="1:18" x14ac:dyDescent="0.2">
      <c r="K25" s="83"/>
    </row>
    <row r="26" spans="1:18" x14ac:dyDescent="0.2">
      <c r="A26" s="946" t="s">
        <v>291</v>
      </c>
      <c r="B26" s="946"/>
      <c r="C26" s="946"/>
      <c r="D26" s="946"/>
      <c r="E26" s="176"/>
      <c r="F26" s="177"/>
      <c r="G26" s="625"/>
      <c r="H26" s="625"/>
      <c r="I26" s="625"/>
      <c r="K26" s="5"/>
    </row>
    <row r="27" spans="1:18" ht="19.5" customHeight="1" x14ac:dyDescent="0.2">
      <c r="A27" s="156"/>
      <c r="B27" s="156"/>
      <c r="C27" s="156"/>
      <c r="D27" s="156"/>
      <c r="E27" s="178"/>
      <c r="F27" s="179"/>
      <c r="H27" s="947" t="s">
        <v>146</v>
      </c>
      <c r="I27" s="947"/>
      <c r="K27" s="83"/>
    </row>
    <row r="28" spans="1:18" ht="13.5" customHeight="1" x14ac:dyDescent="0.2">
      <c r="A28" s="84"/>
      <c r="B28" s="935" t="s">
        <v>292</v>
      </c>
      <c r="C28" s="935"/>
      <c r="D28" s="935"/>
      <c r="E28" s="935"/>
      <c r="F28" s="935"/>
      <c r="G28" s="936"/>
      <c r="H28" s="925"/>
      <c r="I28" s="926"/>
      <c r="K28" s="5"/>
    </row>
    <row r="29" spans="1:18" ht="13.5" customHeight="1" x14ac:dyDescent="0.2">
      <c r="A29" s="180"/>
      <c r="B29" s="935"/>
      <c r="C29" s="935"/>
      <c r="D29" s="935"/>
      <c r="E29" s="935"/>
      <c r="F29" s="935"/>
      <c r="G29" s="936"/>
      <c r="H29" s="925"/>
      <c r="I29" s="926"/>
      <c r="K29" s="83"/>
    </row>
    <row r="30" spans="1:18" s="157" customFormat="1" x14ac:dyDescent="0.2">
      <c r="D30" s="923"/>
      <c r="E30" s="923"/>
      <c r="F30" s="923"/>
      <c r="G30" s="924"/>
      <c r="H30" s="925"/>
      <c r="I30" s="926"/>
      <c r="K30" s="5"/>
    </row>
    <row r="31" spans="1:18" s="157" customFormat="1" x14ac:dyDescent="0.2">
      <c r="A31" s="363"/>
      <c r="B31" s="363"/>
      <c r="C31" s="927"/>
      <c r="D31" s="927"/>
      <c r="E31" s="927"/>
      <c r="F31" s="927"/>
      <c r="G31" s="928"/>
      <c r="H31" s="931"/>
      <c r="I31" s="932"/>
      <c r="K31" s="83"/>
    </row>
    <row r="32" spans="1:18" s="157" customFormat="1" x14ac:dyDescent="0.2">
      <c r="A32" s="363"/>
      <c r="B32" s="363"/>
      <c r="C32" s="927"/>
      <c r="D32" s="927"/>
      <c r="E32" s="927"/>
      <c r="F32" s="927"/>
      <c r="G32" s="928"/>
      <c r="H32" s="931"/>
      <c r="I32" s="932"/>
      <c r="K32" s="5"/>
    </row>
    <row r="33" spans="1:9" s="157" customFormat="1" x14ac:dyDescent="0.2">
      <c r="A33" s="363"/>
      <c r="B33" s="363"/>
      <c r="C33" s="927"/>
      <c r="D33" s="927"/>
      <c r="E33" s="927"/>
      <c r="F33" s="927"/>
      <c r="G33" s="928"/>
      <c r="H33" s="933"/>
      <c r="I33" s="934"/>
    </row>
    <row r="34" spans="1:9" s="157" customFormat="1" x14ac:dyDescent="0.2">
      <c r="A34" s="363"/>
      <c r="B34" s="363"/>
      <c r="C34" s="927"/>
      <c r="D34" s="927"/>
      <c r="E34" s="927"/>
      <c r="F34" s="927"/>
      <c r="G34" s="928"/>
      <c r="H34" s="933"/>
      <c r="I34" s="934"/>
    </row>
    <row r="35" spans="1:9" s="157" customFormat="1" ht="13.5" thickBot="1" x14ac:dyDescent="0.25">
      <c r="A35" s="363"/>
      <c r="B35" s="363"/>
      <c r="C35" s="927"/>
      <c r="D35" s="927"/>
      <c r="E35" s="927"/>
      <c r="F35" s="927"/>
      <c r="G35" s="928"/>
      <c r="H35" s="929"/>
      <c r="I35" s="930"/>
    </row>
  </sheetData>
  <protectedRanges>
    <protectedRange sqref="G1:I65536 A1:IV1" name="Plage2"/>
  </protectedRanges>
  <mergeCells count="44">
    <mergeCell ref="B1:C1"/>
    <mergeCell ref="H17:I17"/>
    <mergeCell ref="H16:I16"/>
    <mergeCell ref="B9:E9"/>
    <mergeCell ref="H9:I9"/>
    <mergeCell ref="H5:I5"/>
    <mergeCell ref="B7:E7"/>
    <mergeCell ref="H7:I7"/>
    <mergeCell ref="B8:E8"/>
    <mergeCell ref="H8:I8"/>
    <mergeCell ref="H15:I15"/>
    <mergeCell ref="H18:I18"/>
    <mergeCell ref="H6:I6"/>
    <mergeCell ref="H11:I11"/>
    <mergeCell ref="B12:E12"/>
    <mergeCell ref="H12:I12"/>
    <mergeCell ref="H14:I14"/>
    <mergeCell ref="B13:E13"/>
    <mergeCell ref="H13:I13"/>
    <mergeCell ref="B10:D10"/>
    <mergeCell ref="B29:G29"/>
    <mergeCell ref="H29:I29"/>
    <mergeCell ref="H19:I19"/>
    <mergeCell ref="H20:I20"/>
    <mergeCell ref="B21:E21"/>
    <mergeCell ref="H21:I21"/>
    <mergeCell ref="B22:E22"/>
    <mergeCell ref="H22:I22"/>
    <mergeCell ref="A26:D26"/>
    <mergeCell ref="H27:I27"/>
    <mergeCell ref="B28:G28"/>
    <mergeCell ref="H28:I28"/>
    <mergeCell ref="D30:G30"/>
    <mergeCell ref="H30:I30"/>
    <mergeCell ref="C35:G35"/>
    <mergeCell ref="H35:I35"/>
    <mergeCell ref="C32:G32"/>
    <mergeCell ref="H32:I32"/>
    <mergeCell ref="C33:G33"/>
    <mergeCell ref="H33:I33"/>
    <mergeCell ref="C34:G34"/>
    <mergeCell ref="H34:I34"/>
    <mergeCell ref="C31:G31"/>
    <mergeCell ref="H31:I31"/>
  </mergeCells>
  <phoneticPr fontId="0" type="noConversion"/>
  <pageMargins left="0.7" right="0.7" top="0.75" bottom="0.75" header="0.3" footer="0.3"/>
  <pageSetup paperSize="9" scale="82" fitToHeight="0" orientation="portrait" r:id="rId1"/>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90"/>
  <sheetViews>
    <sheetView view="pageBreakPreview" zoomScale="60" zoomScaleNormal="100" workbookViewId="0">
      <selection activeCell="E20" sqref="E20"/>
    </sheetView>
  </sheetViews>
  <sheetFormatPr defaultColWidth="11.42578125" defaultRowHeight="12.75" x14ac:dyDescent="0.2"/>
  <cols>
    <col min="1" max="1" width="68.5703125" style="5" customWidth="1"/>
    <col min="2" max="2" width="11.85546875" style="308" customWidth="1"/>
    <col min="3" max="3" width="21" style="391" customWidth="1"/>
    <col min="4" max="4" width="27.140625" style="391" customWidth="1"/>
    <col min="5" max="5" width="22.140625" style="5" customWidth="1"/>
    <col min="6" max="16384" width="11.42578125" style="5"/>
  </cols>
  <sheetData>
    <row r="1" spans="1:8" s="155" customFormat="1" x14ac:dyDescent="0.2">
      <c r="A1" s="307" t="s">
        <v>81</v>
      </c>
      <c r="B1" s="821">
        <f>'1'!O15</f>
        <v>0</v>
      </c>
      <c r="C1" s="822"/>
      <c r="D1" s="386" t="s">
        <v>1063</v>
      </c>
      <c r="E1" s="185"/>
      <c r="F1" s="185"/>
      <c r="G1" s="185"/>
      <c r="H1" s="186"/>
    </row>
    <row r="2" spans="1:8" s="155" customFormat="1" ht="15" customHeight="1" x14ac:dyDescent="0.2">
      <c r="A2" s="185"/>
      <c r="B2" s="356"/>
      <c r="C2" s="387"/>
      <c r="D2" s="387"/>
      <c r="E2" s="185"/>
      <c r="F2" s="185"/>
      <c r="G2" s="185"/>
      <c r="H2" s="185"/>
    </row>
    <row r="3" spans="1:8" s="155" customFormat="1" ht="12.75" customHeight="1" x14ac:dyDescent="0.2">
      <c r="A3" s="136" t="s">
        <v>1064</v>
      </c>
      <c r="B3" s="357"/>
      <c r="C3" s="388"/>
      <c r="D3" s="665"/>
      <c r="E3" s="197"/>
      <c r="F3" s="197"/>
      <c r="G3" s="197"/>
      <c r="H3" s="197"/>
    </row>
    <row r="4" spans="1:8" s="155" customFormat="1" ht="15" customHeight="1" x14ac:dyDescent="0.2">
      <c r="A4" s="187"/>
      <c r="B4" s="356"/>
      <c r="C4" s="387"/>
      <c r="D4" s="666"/>
      <c r="E4" s="198"/>
      <c r="F4" s="62"/>
      <c r="G4" s="62"/>
      <c r="H4" s="62"/>
    </row>
    <row r="5" spans="1:8" x14ac:dyDescent="0.2">
      <c r="A5" s="16"/>
      <c r="B5" s="358"/>
      <c r="C5" s="382"/>
      <c r="D5" s="667"/>
      <c r="E5" s="182"/>
      <c r="F5" s="49"/>
      <c r="G5" s="49"/>
      <c r="H5" s="49"/>
    </row>
    <row r="6" spans="1:8" x14ac:dyDescent="0.2">
      <c r="A6" s="16" t="s">
        <v>0</v>
      </c>
      <c r="B6" s="358"/>
      <c r="C6" s="382"/>
      <c r="D6" s="667"/>
      <c r="E6" s="49"/>
      <c r="F6" s="49"/>
      <c r="G6" s="49"/>
      <c r="H6" s="49"/>
    </row>
    <row r="7" spans="1:8" ht="15.75" x14ac:dyDescent="0.25">
      <c r="A7" s="72" t="s">
        <v>1065</v>
      </c>
      <c r="B7" s="668" t="s">
        <v>36</v>
      </c>
      <c r="C7" s="669" t="s">
        <v>146</v>
      </c>
      <c r="D7" s="670" t="s">
        <v>82</v>
      </c>
      <c r="E7" s="200"/>
      <c r="F7" s="201"/>
      <c r="G7" s="201"/>
      <c r="H7" s="201"/>
    </row>
    <row r="8" spans="1:8" x14ac:dyDescent="0.2">
      <c r="B8" s="671"/>
      <c r="C8" s="527"/>
      <c r="D8" s="672"/>
      <c r="E8" s="49"/>
      <c r="F8" s="49"/>
      <c r="G8" s="49"/>
      <c r="H8" s="49"/>
    </row>
    <row r="9" spans="1:8" ht="15" x14ac:dyDescent="0.25">
      <c r="A9" s="673" t="s">
        <v>1066</v>
      </c>
      <c r="B9" s="359"/>
      <c r="C9" s="526"/>
      <c r="D9" s="674"/>
      <c r="E9" s="48"/>
      <c r="F9" s="49"/>
      <c r="G9" s="49"/>
      <c r="H9" s="49"/>
    </row>
    <row r="10" spans="1:8" ht="15" x14ac:dyDescent="0.25">
      <c r="A10" s="16" t="s">
        <v>1067</v>
      </c>
      <c r="B10" s="359" t="s">
        <v>1068</v>
      </c>
      <c r="C10" s="395" t="s">
        <v>4</v>
      </c>
      <c r="D10" s="675">
        <v>0</v>
      </c>
      <c r="E10" s="49"/>
      <c r="F10" s="49"/>
      <c r="G10" s="49"/>
      <c r="H10" s="49"/>
    </row>
    <row r="11" spans="1:8" ht="15" x14ac:dyDescent="0.25">
      <c r="A11" s="16" t="s">
        <v>1067</v>
      </c>
      <c r="B11" s="676" t="s">
        <v>1069</v>
      </c>
      <c r="C11" s="395">
        <v>0</v>
      </c>
      <c r="D11" s="677"/>
      <c r="E11" s="49"/>
      <c r="F11" s="49"/>
      <c r="G11" s="49"/>
      <c r="H11" s="49"/>
    </row>
    <row r="12" spans="1:8" ht="15" x14ac:dyDescent="0.25">
      <c r="A12" s="16" t="s">
        <v>1070</v>
      </c>
      <c r="B12" s="359" t="s">
        <v>1071</v>
      </c>
      <c r="C12" s="395" t="s">
        <v>4</v>
      </c>
      <c r="D12" s="678">
        <v>0</v>
      </c>
      <c r="E12" s="49"/>
      <c r="F12" s="49"/>
      <c r="G12" s="49"/>
      <c r="H12" s="49"/>
    </row>
    <row r="13" spans="1:8" x14ac:dyDescent="0.2">
      <c r="A13" s="16" t="s">
        <v>1070</v>
      </c>
      <c r="B13" s="676" t="s">
        <v>1072</v>
      </c>
      <c r="C13" s="526">
        <v>0</v>
      </c>
      <c r="D13" s="679"/>
      <c r="E13" s="49"/>
      <c r="F13" s="49"/>
      <c r="G13" s="49"/>
      <c r="H13" s="49"/>
    </row>
    <row r="14" spans="1:8" ht="15" x14ac:dyDescent="0.25">
      <c r="A14" s="673" t="s">
        <v>1073</v>
      </c>
      <c r="B14" s="359"/>
      <c r="C14" s="526"/>
      <c r="D14" s="679"/>
      <c r="E14" s="49"/>
      <c r="F14" s="201"/>
      <c r="G14" s="201"/>
      <c r="H14" s="201"/>
    </row>
    <row r="15" spans="1:8" x14ac:dyDescent="0.2">
      <c r="A15" s="182" t="s">
        <v>1074</v>
      </c>
      <c r="B15" s="359">
        <v>8790</v>
      </c>
      <c r="C15" s="526">
        <v>0</v>
      </c>
      <c r="D15" s="679"/>
      <c r="E15" s="49"/>
      <c r="F15" s="49"/>
      <c r="G15" s="49"/>
      <c r="H15" s="49"/>
    </row>
    <row r="16" spans="1:8" x14ac:dyDescent="0.2">
      <c r="A16" s="182" t="s">
        <v>1075</v>
      </c>
      <c r="B16" s="359">
        <v>87901</v>
      </c>
      <c r="C16" s="526">
        <v>0</v>
      </c>
      <c r="D16" s="679"/>
      <c r="E16" s="49"/>
      <c r="F16" s="49"/>
      <c r="G16" s="49"/>
      <c r="H16" s="49"/>
    </row>
    <row r="17" spans="1:8" x14ac:dyDescent="0.2">
      <c r="A17" s="182" t="s">
        <v>1076</v>
      </c>
      <c r="B17" s="359">
        <v>8791</v>
      </c>
      <c r="C17" s="526">
        <v>0</v>
      </c>
      <c r="D17" s="679"/>
      <c r="E17" s="49"/>
      <c r="F17" s="49"/>
      <c r="G17" s="49"/>
      <c r="H17" s="49"/>
    </row>
    <row r="18" spans="1:8" x14ac:dyDescent="0.2">
      <c r="A18" s="182" t="s">
        <v>1075</v>
      </c>
      <c r="B18" s="360">
        <v>87911</v>
      </c>
      <c r="C18" s="680">
        <v>0</v>
      </c>
      <c r="D18" s="679"/>
      <c r="E18" s="49"/>
      <c r="F18" s="49"/>
      <c r="G18" s="49"/>
      <c r="H18" s="49"/>
    </row>
    <row r="19" spans="1:8" x14ac:dyDescent="0.2">
      <c r="A19" s="16"/>
      <c r="B19" s="361"/>
      <c r="C19" s="681"/>
      <c r="D19" s="679"/>
      <c r="E19" s="49"/>
      <c r="F19" s="49"/>
      <c r="G19" s="49"/>
      <c r="H19" s="49"/>
    </row>
    <row r="20" spans="1:8" x14ac:dyDescent="0.2">
      <c r="A20" s="16"/>
      <c r="B20" s="361"/>
      <c r="C20" s="681"/>
      <c r="D20" s="679"/>
      <c r="E20" s="49"/>
      <c r="F20" s="49"/>
      <c r="G20" s="49"/>
      <c r="H20" s="49"/>
    </row>
    <row r="21" spans="1:8" x14ac:dyDescent="0.2">
      <c r="A21" s="16"/>
      <c r="B21" s="361"/>
      <c r="C21" s="681"/>
      <c r="D21" s="679"/>
      <c r="E21" s="49"/>
      <c r="F21" s="49"/>
      <c r="G21" s="49"/>
      <c r="H21" s="49"/>
    </row>
    <row r="22" spans="1:8" x14ac:dyDescent="0.2">
      <c r="A22" s="16"/>
      <c r="B22" s="361"/>
      <c r="C22" s="681"/>
      <c r="D22" s="679"/>
      <c r="E22" s="49"/>
      <c r="F22" s="49"/>
      <c r="G22" s="49"/>
      <c r="H22" s="49"/>
    </row>
    <row r="23" spans="1:8" x14ac:dyDescent="0.2">
      <c r="A23" s="16"/>
      <c r="B23" s="361"/>
      <c r="C23" s="681"/>
      <c r="D23" s="679"/>
      <c r="E23" s="49"/>
      <c r="F23" s="49"/>
      <c r="G23" s="49"/>
      <c r="H23" s="49"/>
    </row>
    <row r="24" spans="1:8" x14ac:dyDescent="0.2">
      <c r="A24" s="16"/>
      <c r="B24" s="668" t="s">
        <v>36</v>
      </c>
      <c r="C24" s="682" t="s">
        <v>296</v>
      </c>
      <c r="D24" s="683" t="s">
        <v>295</v>
      </c>
      <c r="E24" s="49"/>
      <c r="F24" s="49"/>
      <c r="G24" s="49"/>
      <c r="H24" s="49"/>
    </row>
    <row r="25" spans="1:8" ht="15" x14ac:dyDescent="0.25">
      <c r="A25" s="16" t="s">
        <v>293</v>
      </c>
      <c r="B25" s="671"/>
      <c r="C25" s="684"/>
      <c r="D25" s="677"/>
      <c r="E25" s="49"/>
      <c r="F25" s="49"/>
      <c r="G25" s="49"/>
      <c r="H25" s="49"/>
    </row>
    <row r="26" spans="1:8" ht="15" x14ac:dyDescent="0.25">
      <c r="A26" s="16"/>
      <c r="B26" s="359"/>
      <c r="C26" s="395"/>
      <c r="D26" s="677"/>
      <c r="E26" s="49"/>
      <c r="F26" s="49"/>
      <c r="G26" s="49"/>
      <c r="H26" s="49"/>
    </row>
    <row r="27" spans="1:8" ht="15" x14ac:dyDescent="0.25">
      <c r="A27" s="16"/>
      <c r="B27" s="359"/>
      <c r="C27" s="395"/>
      <c r="D27" s="677"/>
      <c r="E27" s="49"/>
      <c r="F27" s="49"/>
      <c r="G27" s="49"/>
      <c r="H27" s="49"/>
    </row>
    <row r="28" spans="1:8" ht="15" x14ac:dyDescent="0.25">
      <c r="A28" s="16"/>
      <c r="B28" s="359"/>
      <c r="C28" s="395"/>
      <c r="D28" s="677"/>
      <c r="E28" s="49"/>
      <c r="F28" s="49"/>
      <c r="G28" s="49"/>
      <c r="H28" s="49"/>
    </row>
    <row r="29" spans="1:8" ht="15" x14ac:dyDescent="0.25">
      <c r="A29" s="16"/>
      <c r="B29" s="359"/>
      <c r="C29" s="395"/>
      <c r="D29" s="677"/>
      <c r="E29" s="48"/>
      <c r="F29" s="201"/>
      <c r="G29" s="201"/>
      <c r="H29" s="87"/>
    </row>
    <row r="30" spans="1:8" ht="15" x14ac:dyDescent="0.25">
      <c r="A30" s="16" t="s">
        <v>294</v>
      </c>
      <c r="B30" s="359">
        <v>8702</v>
      </c>
      <c r="C30" s="395" t="s">
        <v>4</v>
      </c>
      <c r="D30" s="685">
        <v>0</v>
      </c>
      <c r="E30" s="49"/>
      <c r="F30" s="49"/>
      <c r="G30" s="49"/>
      <c r="H30" s="49"/>
    </row>
    <row r="31" spans="1:8" ht="15" x14ac:dyDescent="0.25">
      <c r="A31" s="16" t="s">
        <v>796</v>
      </c>
      <c r="B31" s="359">
        <v>8703</v>
      </c>
      <c r="C31" s="395" t="s">
        <v>4</v>
      </c>
      <c r="D31" s="686">
        <v>0</v>
      </c>
      <c r="E31" s="49"/>
      <c r="F31" s="49"/>
      <c r="G31" s="49"/>
      <c r="H31" s="49"/>
    </row>
    <row r="32" spans="1:8" ht="15" x14ac:dyDescent="0.25">
      <c r="A32" s="16" t="s">
        <v>5</v>
      </c>
      <c r="B32" s="360"/>
      <c r="C32" s="396"/>
      <c r="D32" s="687"/>
      <c r="E32" s="49"/>
      <c r="F32" s="49"/>
      <c r="G32" s="49"/>
      <c r="H32" s="49"/>
    </row>
    <row r="33" spans="1:8" ht="15" x14ac:dyDescent="0.25">
      <c r="A33" s="16"/>
      <c r="B33" s="361"/>
      <c r="C33" s="520"/>
      <c r="D33" s="677"/>
      <c r="E33" s="49"/>
      <c r="F33" s="49"/>
      <c r="G33" s="49"/>
      <c r="H33" s="49"/>
    </row>
    <row r="34" spans="1:8" ht="15" x14ac:dyDescent="0.25">
      <c r="A34" s="16"/>
      <c r="B34" s="361"/>
      <c r="C34" s="520"/>
      <c r="D34" s="677"/>
      <c r="E34" s="49"/>
      <c r="F34" s="49"/>
      <c r="G34" s="49"/>
      <c r="H34" s="49"/>
    </row>
    <row r="35" spans="1:8" x14ac:dyDescent="0.2">
      <c r="A35" s="16" t="s">
        <v>5</v>
      </c>
      <c r="B35" s="361"/>
      <c r="C35" s="78"/>
      <c r="D35" s="679"/>
      <c r="E35" s="49"/>
      <c r="F35" s="49"/>
      <c r="G35" s="49"/>
      <c r="H35" s="49"/>
    </row>
    <row r="36" spans="1:8" x14ac:dyDescent="0.2">
      <c r="A36" s="101"/>
      <c r="B36" s="668" t="s">
        <v>36</v>
      </c>
      <c r="C36" s="669" t="s">
        <v>146</v>
      </c>
      <c r="D36" s="679"/>
      <c r="E36" s="49"/>
      <c r="F36" s="49"/>
      <c r="G36" s="49"/>
      <c r="H36" s="49"/>
    </row>
    <row r="37" spans="1:8" ht="15" x14ac:dyDescent="0.25">
      <c r="A37" s="183" t="s">
        <v>613</v>
      </c>
      <c r="B37" s="671"/>
      <c r="C37" s="684"/>
      <c r="D37" s="688"/>
      <c r="E37" s="49"/>
      <c r="F37" s="49"/>
      <c r="G37" s="49"/>
      <c r="H37" s="49"/>
    </row>
    <row r="38" spans="1:8" ht="15" x14ac:dyDescent="0.25">
      <c r="A38" s="183"/>
      <c r="B38" s="359"/>
      <c r="C38" s="395"/>
      <c r="D38" s="688"/>
      <c r="E38" s="49"/>
      <c r="F38" s="49"/>
      <c r="G38" s="49"/>
      <c r="H38" s="49"/>
    </row>
    <row r="39" spans="1:8" ht="15" x14ac:dyDescent="0.25">
      <c r="A39" s="16" t="s">
        <v>297</v>
      </c>
      <c r="B39" s="359"/>
      <c r="C39" s="395"/>
      <c r="D39" s="679"/>
      <c r="E39" s="201"/>
      <c r="F39" s="201"/>
      <c r="G39" s="48"/>
    </row>
    <row r="40" spans="1:8" ht="15" x14ac:dyDescent="0.25">
      <c r="A40" s="16" t="s">
        <v>1077</v>
      </c>
      <c r="B40" s="359">
        <v>8722</v>
      </c>
      <c r="C40" s="395">
        <v>0</v>
      </c>
      <c r="D40" s="679"/>
      <c r="E40" s="49"/>
      <c r="F40" s="49"/>
      <c r="G40" s="49"/>
    </row>
    <row r="41" spans="1:8" ht="15" x14ac:dyDescent="0.25">
      <c r="A41" s="16"/>
      <c r="B41" s="359"/>
      <c r="C41" s="395"/>
      <c r="D41" s="679"/>
      <c r="E41" s="49"/>
      <c r="F41" s="49"/>
      <c r="G41" s="49"/>
    </row>
    <row r="42" spans="1:8" ht="15" x14ac:dyDescent="0.25">
      <c r="A42" s="16" t="s">
        <v>612</v>
      </c>
      <c r="B42" s="359"/>
      <c r="C42" s="395"/>
      <c r="D42" s="679"/>
      <c r="E42" s="49"/>
      <c r="F42" s="49"/>
      <c r="G42" s="49"/>
    </row>
    <row r="43" spans="1:8" ht="15" x14ac:dyDescent="0.25">
      <c r="A43" s="16" t="s">
        <v>1077</v>
      </c>
      <c r="B43" s="359">
        <v>8732</v>
      </c>
      <c r="C43" s="395">
        <v>0</v>
      </c>
      <c r="D43" s="679"/>
      <c r="E43" s="49"/>
      <c r="F43" s="49"/>
      <c r="G43" s="49"/>
    </row>
    <row r="44" spans="1:8" ht="15" x14ac:dyDescent="0.25">
      <c r="A44" s="16"/>
      <c r="B44" s="359"/>
      <c r="C44" s="395"/>
      <c r="D44" s="679"/>
      <c r="E44" s="49"/>
      <c r="F44" s="49"/>
      <c r="G44" s="49"/>
    </row>
    <row r="45" spans="1:8" ht="15" x14ac:dyDescent="0.25">
      <c r="A45" s="16" t="s">
        <v>614</v>
      </c>
      <c r="B45" s="359"/>
      <c r="C45" s="395"/>
      <c r="D45" s="688"/>
      <c r="E45" s="49"/>
      <c r="F45" s="49"/>
      <c r="G45" s="49"/>
    </row>
    <row r="46" spans="1:8" ht="15" x14ac:dyDescent="0.25">
      <c r="A46" s="16"/>
      <c r="B46" s="359"/>
      <c r="C46" s="395"/>
      <c r="D46" s="688"/>
      <c r="E46" s="49"/>
      <c r="F46" s="49"/>
      <c r="G46" s="49"/>
    </row>
    <row r="47" spans="1:8" ht="15" x14ac:dyDescent="0.25">
      <c r="A47" s="16" t="s">
        <v>1078</v>
      </c>
      <c r="B47" s="359"/>
      <c r="C47" s="395"/>
      <c r="D47" s="679"/>
      <c r="E47" s="49"/>
      <c r="F47" s="49"/>
      <c r="G47" s="49"/>
    </row>
    <row r="48" spans="1:8" ht="15" x14ac:dyDescent="0.25">
      <c r="A48" s="16" t="s">
        <v>1079</v>
      </c>
      <c r="B48" s="359">
        <v>8740</v>
      </c>
      <c r="C48" s="395">
        <v>0</v>
      </c>
      <c r="D48" s="679"/>
      <c r="E48" s="49"/>
      <c r="F48" s="49"/>
      <c r="G48" s="49"/>
    </row>
    <row r="49" spans="1:7" ht="15" x14ac:dyDescent="0.25">
      <c r="A49" s="16" t="s">
        <v>1080</v>
      </c>
      <c r="B49" s="359">
        <v>8741</v>
      </c>
      <c r="C49" s="395">
        <v>0</v>
      </c>
      <c r="D49" s="679"/>
      <c r="E49" s="49"/>
      <c r="F49" s="49"/>
      <c r="G49" s="49"/>
    </row>
    <row r="50" spans="1:7" ht="15" x14ac:dyDescent="0.25">
      <c r="A50" s="16" t="s">
        <v>1081</v>
      </c>
      <c r="B50" s="359">
        <v>8742</v>
      </c>
      <c r="C50" s="395">
        <v>0</v>
      </c>
      <c r="D50" s="679"/>
      <c r="E50" s="49"/>
      <c r="F50" s="49"/>
      <c r="G50" s="49"/>
    </row>
    <row r="51" spans="1:7" ht="15" x14ac:dyDescent="0.25">
      <c r="A51" s="183"/>
      <c r="B51" s="359"/>
      <c r="C51" s="395"/>
      <c r="D51" s="679"/>
      <c r="E51" s="49"/>
      <c r="F51" s="49"/>
      <c r="G51" s="49"/>
    </row>
    <row r="52" spans="1:7" ht="15" x14ac:dyDescent="0.25">
      <c r="A52" s="16" t="s">
        <v>1082</v>
      </c>
      <c r="B52" s="359"/>
      <c r="C52" s="395"/>
      <c r="D52" s="679"/>
      <c r="E52" s="49"/>
      <c r="F52" s="49"/>
      <c r="G52" s="49"/>
    </row>
    <row r="53" spans="1:7" ht="15" x14ac:dyDescent="0.25">
      <c r="A53" s="16" t="s">
        <v>1083</v>
      </c>
      <c r="B53" s="359">
        <v>8745</v>
      </c>
      <c r="C53" s="395">
        <v>0</v>
      </c>
      <c r="D53" s="679"/>
      <c r="E53" s="49"/>
      <c r="F53" s="49"/>
      <c r="G53" s="49"/>
    </row>
    <row r="54" spans="1:7" ht="15" x14ac:dyDescent="0.25">
      <c r="A54" s="16" t="s">
        <v>1084</v>
      </c>
      <c r="B54" s="359">
        <v>8746</v>
      </c>
      <c r="C54" s="395">
        <v>0</v>
      </c>
      <c r="D54" s="679"/>
      <c r="E54" s="49"/>
      <c r="F54" s="49"/>
      <c r="G54" s="49"/>
    </row>
    <row r="55" spans="1:7" ht="15" x14ac:dyDescent="0.25">
      <c r="A55" s="16" t="s">
        <v>1081</v>
      </c>
      <c r="B55" s="359">
        <v>8747</v>
      </c>
      <c r="C55" s="395">
        <v>0</v>
      </c>
      <c r="D55" s="679"/>
      <c r="E55" s="49"/>
      <c r="F55" s="49"/>
      <c r="G55" s="49"/>
    </row>
    <row r="56" spans="1:7" ht="15" x14ac:dyDescent="0.25">
      <c r="A56" s="16"/>
      <c r="B56" s="359"/>
      <c r="C56" s="395"/>
      <c r="D56" s="679"/>
      <c r="E56" s="49"/>
      <c r="F56" s="49"/>
      <c r="G56" s="49"/>
    </row>
    <row r="57" spans="1:7" ht="15" x14ac:dyDescent="0.25">
      <c r="A57" s="16" t="s">
        <v>5</v>
      </c>
      <c r="B57" s="359"/>
      <c r="C57" s="395"/>
      <c r="D57" s="679"/>
      <c r="E57" s="49"/>
      <c r="F57" s="49"/>
      <c r="G57" s="49"/>
    </row>
    <row r="58" spans="1:7" ht="15" x14ac:dyDescent="0.25">
      <c r="A58" s="183" t="s">
        <v>1085</v>
      </c>
      <c r="B58" s="359"/>
      <c r="C58" s="395"/>
      <c r="D58" s="679"/>
      <c r="E58" s="49"/>
      <c r="F58" s="49"/>
      <c r="G58" s="49"/>
    </row>
    <row r="59" spans="1:7" ht="15" x14ac:dyDescent="0.25">
      <c r="A59" s="16"/>
      <c r="B59" s="359"/>
      <c r="C59" s="395"/>
      <c r="D59" s="679"/>
      <c r="E59" s="49"/>
      <c r="F59" s="49"/>
      <c r="G59" s="49"/>
    </row>
    <row r="60" spans="1:7" ht="15" x14ac:dyDescent="0.25">
      <c r="A60" s="16" t="s">
        <v>610</v>
      </c>
      <c r="B60" s="359"/>
      <c r="C60" s="395"/>
      <c r="D60" s="688"/>
      <c r="E60" s="49"/>
      <c r="F60" s="49"/>
      <c r="G60" s="49"/>
    </row>
    <row r="61" spans="1:7" ht="15" x14ac:dyDescent="0.25">
      <c r="A61" s="16" t="s">
        <v>1086</v>
      </c>
      <c r="B61" s="359">
        <v>8761</v>
      </c>
      <c r="C61" s="395">
        <v>0</v>
      </c>
      <c r="D61" s="688"/>
      <c r="E61" s="49"/>
      <c r="F61" s="49"/>
      <c r="G61" s="49"/>
    </row>
    <row r="62" spans="1:7" ht="15" x14ac:dyDescent="0.25">
      <c r="A62" s="16" t="s">
        <v>1087</v>
      </c>
      <c r="B62" s="359">
        <v>8762</v>
      </c>
      <c r="C62" s="395">
        <v>0</v>
      </c>
      <c r="D62" s="679"/>
      <c r="E62" s="49"/>
      <c r="F62" s="49"/>
      <c r="G62" s="49"/>
    </row>
    <row r="63" spans="1:7" ht="15" x14ac:dyDescent="0.25">
      <c r="A63" s="16" t="s">
        <v>611</v>
      </c>
      <c r="B63" s="359"/>
      <c r="C63" s="395"/>
      <c r="D63" s="679"/>
      <c r="E63" s="49"/>
      <c r="F63" s="49"/>
      <c r="G63" s="49"/>
    </row>
    <row r="64" spans="1:7" ht="15" x14ac:dyDescent="0.25">
      <c r="A64" s="16" t="s">
        <v>1088</v>
      </c>
      <c r="B64" s="359">
        <v>8771</v>
      </c>
      <c r="C64" s="395">
        <v>0</v>
      </c>
      <c r="D64" s="679"/>
      <c r="E64" s="49"/>
      <c r="F64" s="49"/>
      <c r="G64" s="49"/>
    </row>
    <row r="65" spans="1:8" ht="15" x14ac:dyDescent="0.25">
      <c r="A65" s="16" t="s">
        <v>1089</v>
      </c>
      <c r="B65" s="360">
        <v>8781</v>
      </c>
      <c r="C65" s="396">
        <v>0</v>
      </c>
      <c r="D65" s="679"/>
      <c r="E65" s="49"/>
      <c r="F65" s="49"/>
      <c r="G65" s="49"/>
    </row>
    <row r="66" spans="1:8" x14ac:dyDescent="0.2">
      <c r="A66" s="183"/>
      <c r="B66" s="361"/>
      <c r="C66" s="78"/>
      <c r="D66" s="679"/>
      <c r="E66" s="49"/>
      <c r="F66" s="49"/>
      <c r="G66" s="49"/>
    </row>
    <row r="67" spans="1:8" x14ac:dyDescent="0.2">
      <c r="A67" s="16"/>
      <c r="B67" s="361"/>
      <c r="C67" s="78"/>
      <c r="D67" s="679"/>
      <c r="E67" s="49"/>
      <c r="F67" s="49"/>
      <c r="G67" s="49"/>
    </row>
    <row r="68" spans="1:8" x14ac:dyDescent="0.2">
      <c r="A68" s="16"/>
      <c r="B68" s="361"/>
      <c r="C68" s="669" t="s">
        <v>146</v>
      </c>
      <c r="D68" s="679"/>
      <c r="E68" s="49"/>
      <c r="F68" s="49"/>
      <c r="G68" s="49"/>
    </row>
    <row r="69" spans="1:8" x14ac:dyDescent="0.2">
      <c r="A69" s="183" t="s">
        <v>1090</v>
      </c>
      <c r="B69" s="361"/>
      <c r="C69" s="626"/>
      <c r="D69" s="679"/>
      <c r="E69" s="49"/>
      <c r="F69" s="49"/>
      <c r="G69" s="49"/>
    </row>
    <row r="70" spans="1:8" x14ac:dyDescent="0.2">
      <c r="A70" s="183" t="s">
        <v>1091</v>
      </c>
      <c r="B70" s="361"/>
      <c r="C70" s="689"/>
      <c r="D70" s="690"/>
      <c r="E70" s="49"/>
      <c r="F70" s="49"/>
      <c r="G70" s="49"/>
    </row>
    <row r="71" spans="1:8" x14ac:dyDescent="0.2">
      <c r="A71" s="16"/>
      <c r="C71" s="691"/>
      <c r="D71" s="692"/>
      <c r="E71" s="49"/>
      <c r="F71" s="49"/>
      <c r="G71" s="49"/>
    </row>
    <row r="72" spans="1:8" x14ac:dyDescent="0.2">
      <c r="A72" s="16" t="s">
        <v>1092</v>
      </c>
      <c r="C72" s="691" t="s">
        <v>1093</v>
      </c>
      <c r="D72" s="692"/>
      <c r="E72" s="49"/>
      <c r="F72" s="49"/>
      <c r="G72" s="49"/>
    </row>
    <row r="73" spans="1:8" x14ac:dyDescent="0.2">
      <c r="A73" s="16" t="s">
        <v>1092</v>
      </c>
      <c r="B73" s="358"/>
      <c r="C73" s="691" t="s">
        <v>1093</v>
      </c>
      <c r="D73" s="667"/>
      <c r="E73" s="49"/>
      <c r="F73" s="49"/>
      <c r="G73" s="49"/>
      <c r="H73" s="49"/>
    </row>
    <row r="74" spans="1:8" x14ac:dyDescent="0.2">
      <c r="A74" s="16" t="s">
        <v>1092</v>
      </c>
      <c r="B74" s="358"/>
      <c r="C74" s="693" t="s">
        <v>1093</v>
      </c>
      <c r="D74" s="667"/>
      <c r="E74" s="49"/>
      <c r="F74" s="49"/>
      <c r="G74" s="49"/>
      <c r="H74" s="49"/>
    </row>
    <row r="75" spans="1:8" x14ac:dyDescent="0.2">
      <c r="A75" s="16"/>
      <c r="B75" s="358"/>
      <c r="C75" s="382"/>
      <c r="D75" s="667"/>
      <c r="E75" s="49"/>
      <c r="F75" s="49"/>
      <c r="G75" s="49"/>
      <c r="H75" s="49"/>
    </row>
    <row r="76" spans="1:8" x14ac:dyDescent="0.2">
      <c r="D76" s="692"/>
      <c r="E76" s="182"/>
      <c r="F76" s="49"/>
      <c r="G76" s="49"/>
      <c r="H76" s="49"/>
    </row>
    <row r="77" spans="1:8" x14ac:dyDescent="0.2">
      <c r="A77" s="16"/>
      <c r="B77" s="361"/>
      <c r="C77" s="390"/>
      <c r="D77" s="390"/>
      <c r="E77" s="182"/>
      <c r="F77" s="49"/>
      <c r="G77" s="49"/>
      <c r="H77" s="49"/>
    </row>
    <row r="78" spans="1:8" x14ac:dyDescent="0.2">
      <c r="A78" s="16"/>
      <c r="E78" s="182"/>
      <c r="F78" s="49"/>
      <c r="G78" s="49"/>
      <c r="H78" s="49"/>
    </row>
    <row r="79" spans="1:8" ht="14.25" x14ac:dyDescent="0.2">
      <c r="A79" s="16"/>
      <c r="E79" s="192"/>
      <c r="F79" s="49"/>
      <c r="G79" s="49"/>
      <c r="H79" s="49"/>
    </row>
    <row r="80" spans="1:8" ht="14.25" x14ac:dyDescent="0.2">
      <c r="A80" s="16"/>
      <c r="B80" s="358"/>
      <c r="C80" s="382"/>
      <c r="D80" s="382"/>
      <c r="E80" s="192"/>
      <c r="F80" s="188"/>
      <c r="G80" s="182"/>
      <c r="H80" s="191"/>
    </row>
    <row r="81" spans="1:8" ht="14.25" x14ac:dyDescent="0.2">
      <c r="A81" s="16"/>
      <c r="B81" s="358"/>
      <c r="C81" s="382"/>
      <c r="D81" s="382"/>
      <c r="E81" s="192"/>
      <c r="F81" s="188"/>
      <c r="G81" s="182"/>
      <c r="H81" s="191"/>
    </row>
    <row r="82" spans="1:8" ht="14.25" x14ac:dyDescent="0.2">
      <c r="A82" s="16"/>
      <c r="B82" s="358"/>
      <c r="C82" s="382"/>
      <c r="D82" s="382"/>
      <c r="E82" s="192"/>
      <c r="F82" s="188"/>
      <c r="G82" s="182"/>
      <c r="H82" s="191"/>
    </row>
    <row r="83" spans="1:8" ht="14.25" x14ac:dyDescent="0.2">
      <c r="E83" s="192"/>
      <c r="F83" s="188"/>
      <c r="G83" s="182"/>
      <c r="H83" s="190"/>
    </row>
    <row r="84" spans="1:8" ht="14.25" x14ac:dyDescent="0.2">
      <c r="E84" s="192"/>
      <c r="F84" s="188"/>
      <c r="G84" s="182"/>
      <c r="H84" s="182"/>
    </row>
    <row r="85" spans="1:8" ht="14.25" x14ac:dyDescent="0.2">
      <c r="E85" s="192"/>
      <c r="F85" s="188"/>
      <c r="G85" s="182"/>
      <c r="H85" s="189"/>
    </row>
    <row r="86" spans="1:8" ht="14.25" x14ac:dyDescent="0.2">
      <c r="E86" s="193"/>
      <c r="F86" s="188"/>
      <c r="G86" s="182"/>
      <c r="H86" s="182"/>
    </row>
    <row r="87" spans="1:8" ht="14.25" x14ac:dyDescent="0.2">
      <c r="E87" s="193"/>
      <c r="F87" s="188"/>
      <c r="G87" s="182"/>
      <c r="H87" s="190"/>
    </row>
    <row r="88" spans="1:8" ht="14.25" x14ac:dyDescent="0.2">
      <c r="E88" s="194"/>
      <c r="F88" s="188"/>
      <c r="G88" s="182"/>
      <c r="H88" s="182"/>
    </row>
    <row r="89" spans="1:8" x14ac:dyDescent="0.2">
      <c r="F89" s="195"/>
      <c r="G89" s="16"/>
      <c r="H89" s="189"/>
    </row>
    <row r="90" spans="1:8" x14ac:dyDescent="0.2">
      <c r="F90" s="196"/>
      <c r="H90" s="182"/>
    </row>
  </sheetData>
  <protectedRanges>
    <protectedRange sqref="C1:D2 A1:IV1 C77:D65536" name="Plage3"/>
    <protectedRange sqref="C3:D76" name="Plage3_1"/>
  </protectedRanges>
  <mergeCells count="1">
    <mergeCell ref="B1:C1"/>
  </mergeCells>
  <phoneticPr fontId="0" type="noConversion"/>
  <pageMargins left="0.7" right="0.7" top="0.75" bottom="0.75" header="0.3" footer="0.3"/>
  <pageSetup paperSize="9" scale="6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18"/>
  <sheetViews>
    <sheetView view="pageBreakPreview" zoomScale="60" zoomScaleNormal="100" workbookViewId="0">
      <selection activeCell="I5" sqref="I5"/>
    </sheetView>
  </sheetViews>
  <sheetFormatPr defaultColWidth="11.42578125" defaultRowHeight="12.75" x14ac:dyDescent="0.2"/>
  <cols>
    <col min="1" max="1" width="28.7109375" customWidth="1"/>
    <col min="2" max="2" width="11.42578125" customWidth="1"/>
    <col min="3" max="3" width="15.85546875" customWidth="1"/>
    <col min="4" max="4" width="19" customWidth="1"/>
    <col min="5" max="5" width="15.140625" customWidth="1"/>
  </cols>
  <sheetData>
    <row r="1" spans="1:6" x14ac:dyDescent="0.2">
      <c r="A1" s="307" t="s">
        <v>845</v>
      </c>
      <c r="B1" s="891">
        <f>'1'!O15</f>
        <v>0</v>
      </c>
      <c r="C1" s="887"/>
      <c r="D1" s="439" t="s">
        <v>1094</v>
      </c>
      <c r="E1" s="5"/>
    </row>
    <row r="2" spans="1:6" x14ac:dyDescent="0.2">
      <c r="A2" s="17"/>
      <c r="B2" s="17"/>
      <c r="C2" s="17"/>
      <c r="D2" s="17"/>
    </row>
    <row r="3" spans="1:6" x14ac:dyDescent="0.2">
      <c r="A3" s="441" t="s">
        <v>1095</v>
      </c>
      <c r="B3" s="47"/>
      <c r="C3" s="47"/>
      <c r="D3" s="47"/>
    </row>
    <row r="4" spans="1:6" x14ac:dyDescent="0.2">
      <c r="A4" s="417"/>
    </row>
    <row r="5" spans="1:6" ht="89.25" customHeight="1" x14ac:dyDescent="0.2">
      <c r="A5" s="965" t="s">
        <v>1096</v>
      </c>
      <c r="B5" s="965"/>
      <c r="C5" s="965"/>
      <c r="D5" s="965"/>
      <c r="E5" s="965"/>
      <c r="F5" s="965"/>
    </row>
    <row r="6" spans="1:6" x14ac:dyDescent="0.2">
      <c r="A6" s="649"/>
      <c r="B6" s="351"/>
      <c r="C6" s="351"/>
      <c r="D6" s="351"/>
      <c r="E6" s="351"/>
    </row>
    <row r="7" spans="1:6" ht="81.75" customHeight="1" x14ac:dyDescent="0.2">
      <c r="A7" s="959" t="s">
        <v>1097</v>
      </c>
      <c r="B7" s="960"/>
      <c r="C7" s="966" t="s">
        <v>593</v>
      </c>
      <c r="D7" s="966"/>
      <c r="E7" s="966"/>
      <c r="F7" s="967"/>
    </row>
    <row r="8" spans="1:6" ht="38.25" customHeight="1" x14ac:dyDescent="0.2">
      <c r="A8" s="961"/>
      <c r="B8" s="962"/>
      <c r="C8" s="968" t="s">
        <v>859</v>
      </c>
      <c r="D8" s="970" t="s">
        <v>860</v>
      </c>
      <c r="E8" s="970"/>
      <c r="F8" s="971" t="s">
        <v>602</v>
      </c>
    </row>
    <row r="9" spans="1:6" ht="30" customHeight="1" x14ac:dyDescent="0.2">
      <c r="A9" s="963"/>
      <c r="B9" s="964"/>
      <c r="C9" s="969"/>
      <c r="D9" s="650" t="s">
        <v>861</v>
      </c>
      <c r="E9" s="442" t="s">
        <v>862</v>
      </c>
      <c r="F9" s="972"/>
    </row>
    <row r="10" spans="1:6" ht="37.5" customHeight="1" x14ac:dyDescent="0.2">
      <c r="A10" s="440"/>
      <c r="B10" s="440"/>
      <c r="C10" s="423"/>
      <c r="D10" s="423"/>
      <c r="E10" s="423"/>
    </row>
    <row r="11" spans="1:6" x14ac:dyDescent="0.2">
      <c r="A11" s="440"/>
      <c r="B11" s="440"/>
      <c r="C11" s="423"/>
      <c r="D11" s="423"/>
      <c r="E11" s="423"/>
    </row>
    <row r="12" spans="1:6" x14ac:dyDescent="0.2">
      <c r="A12" s="423"/>
      <c r="B12" s="423"/>
      <c r="C12" s="423"/>
      <c r="D12" s="423"/>
      <c r="E12" s="423"/>
    </row>
    <row r="13" spans="1:6" x14ac:dyDescent="0.2">
      <c r="A13" s="423"/>
      <c r="B13" s="423"/>
      <c r="C13" s="423"/>
      <c r="D13" s="423"/>
      <c r="E13" s="423"/>
    </row>
    <row r="14" spans="1:6" x14ac:dyDescent="0.2">
      <c r="A14" s="423"/>
      <c r="B14" s="423"/>
      <c r="C14" s="423"/>
      <c r="D14" s="423"/>
      <c r="E14" s="423"/>
    </row>
    <row r="15" spans="1:6" x14ac:dyDescent="0.2">
      <c r="A15" s="423"/>
      <c r="B15" s="423"/>
      <c r="C15" s="423"/>
      <c r="D15" s="423"/>
      <c r="E15" s="423"/>
    </row>
    <row r="16" spans="1:6" x14ac:dyDescent="0.2">
      <c r="A16" s="423"/>
      <c r="B16" s="423"/>
      <c r="C16" s="2"/>
      <c r="D16" s="2"/>
      <c r="E16" s="2"/>
    </row>
    <row r="17" spans="1:2" x14ac:dyDescent="0.2">
      <c r="A17" s="423"/>
      <c r="B17" s="423"/>
    </row>
    <row r="18" spans="1:2" x14ac:dyDescent="0.2">
      <c r="A18" s="2"/>
      <c r="B18" s="2"/>
    </row>
  </sheetData>
  <protectedRanges>
    <protectedRange sqref="A1:D1" name="Plage3_1"/>
  </protectedRanges>
  <mergeCells count="7">
    <mergeCell ref="A7:B9"/>
    <mergeCell ref="B1:C1"/>
    <mergeCell ref="A5:F5"/>
    <mergeCell ref="C7:F7"/>
    <mergeCell ref="C8:C9"/>
    <mergeCell ref="D8:E8"/>
    <mergeCell ref="F8:F9"/>
  </mergeCells>
  <pageMargins left="0.7" right="0.7" top="0.75" bottom="0.75" header="0.3" footer="0.3"/>
  <pageSetup paperSize="9" scale="87" fitToHeight="0"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2"/>
  <sheetViews>
    <sheetView view="pageBreakPreview" zoomScale="60" zoomScaleNormal="100" workbookViewId="0">
      <selection activeCell="A6" sqref="A6"/>
    </sheetView>
  </sheetViews>
  <sheetFormatPr defaultColWidth="11.42578125" defaultRowHeight="12" x14ac:dyDescent="0.2"/>
  <cols>
    <col min="1" max="1" width="11.42578125" style="117" customWidth="1"/>
    <col min="2" max="2" width="12.140625" style="117" bestFit="1" customWidth="1"/>
    <col min="3" max="3" width="14.140625" style="117" customWidth="1"/>
    <col min="4" max="6" width="11.42578125" style="117" customWidth="1"/>
    <col min="7" max="7" width="33.42578125" style="117" customWidth="1"/>
    <col min="8" max="8" width="11.42578125" style="393" customWidth="1"/>
    <col min="9" max="9" width="0.28515625" style="117" customWidth="1"/>
    <col min="10" max="16384" width="11.42578125" style="117"/>
  </cols>
  <sheetData>
    <row r="1" spans="1:9" s="159" customFormat="1" ht="12.75" x14ac:dyDescent="0.2">
      <c r="A1" s="307" t="s">
        <v>81</v>
      </c>
      <c r="B1" s="545">
        <f>'1'!O15</f>
        <v>0</v>
      </c>
      <c r="C1" s="307" t="s">
        <v>1098</v>
      </c>
      <c r="D1" s="325"/>
      <c r="E1" s="158"/>
      <c r="F1" s="158"/>
      <c r="G1" s="158"/>
      <c r="H1" s="392"/>
      <c r="I1" s="98"/>
    </row>
    <row r="2" spans="1:9" s="159" customFormat="1" x14ac:dyDescent="0.2">
      <c r="A2" s="158"/>
      <c r="B2" s="158"/>
      <c r="C2" s="158"/>
      <c r="D2" s="158"/>
      <c r="E2" s="158"/>
      <c r="F2" s="158"/>
      <c r="G2" s="158"/>
      <c r="H2" s="392"/>
      <c r="I2" s="158"/>
    </row>
    <row r="3" spans="1:9" x14ac:dyDescent="0.2">
      <c r="A3" s="987" t="s">
        <v>298</v>
      </c>
      <c r="B3" s="987"/>
      <c r="C3" s="987"/>
      <c r="D3" s="987"/>
      <c r="E3" s="987"/>
      <c r="F3" s="987"/>
      <c r="G3" s="987"/>
      <c r="H3" s="987"/>
      <c r="I3" s="987"/>
    </row>
    <row r="4" spans="1:9" x14ac:dyDescent="0.2">
      <c r="A4" s="163"/>
      <c r="B4" s="163"/>
      <c r="C4" s="163"/>
      <c r="D4" s="163"/>
      <c r="E4" s="178"/>
      <c r="F4" s="202"/>
      <c r="G4" s="159"/>
      <c r="H4" s="984" t="s">
        <v>146</v>
      </c>
      <c r="I4" s="984"/>
    </row>
    <row r="5" spans="1:9" x14ac:dyDescent="0.2">
      <c r="A5" s="93" t="s">
        <v>1099</v>
      </c>
      <c r="B5" s="96"/>
      <c r="C5" s="96"/>
      <c r="D5" s="96"/>
      <c r="E5" s="96"/>
      <c r="F5" s="97"/>
      <c r="H5" s="985"/>
      <c r="I5" s="986"/>
    </row>
    <row r="6" spans="1:9" x14ac:dyDescent="0.2">
      <c r="A6" s="203"/>
      <c r="B6" s="827"/>
      <c r="C6" s="827"/>
      <c r="D6" s="827"/>
      <c r="E6" s="827"/>
      <c r="F6" s="827"/>
      <c r="G6" s="983"/>
      <c r="H6" s="975"/>
      <c r="I6" s="976"/>
    </row>
    <row r="7" spans="1:9" x14ac:dyDescent="0.2">
      <c r="A7" s="164"/>
      <c r="B7" s="164"/>
      <c r="C7" s="164"/>
      <c r="D7" s="923"/>
      <c r="E7" s="923"/>
      <c r="F7" s="923"/>
      <c r="G7" s="924"/>
      <c r="H7" s="975"/>
      <c r="I7" s="976"/>
    </row>
    <row r="8" spans="1:9" x14ac:dyDescent="0.2">
      <c r="A8" s="368"/>
      <c r="B8" s="368"/>
      <c r="C8" s="368"/>
      <c r="D8" s="368"/>
      <c r="E8" s="368"/>
      <c r="F8" s="368"/>
      <c r="G8" s="369"/>
      <c r="H8" s="977"/>
      <c r="I8" s="978"/>
    </row>
    <row r="9" spans="1:9" x14ac:dyDescent="0.2">
      <c r="A9" s="368"/>
      <c r="B9" s="368"/>
      <c r="C9" s="368"/>
      <c r="D9" s="368"/>
      <c r="E9" s="368"/>
      <c r="F9" s="368"/>
      <c r="G9" s="369"/>
      <c r="H9" s="979"/>
      <c r="I9" s="980"/>
    </row>
    <row r="10" spans="1:9" x14ac:dyDescent="0.2">
      <c r="A10" s="368"/>
      <c r="B10" s="368"/>
      <c r="C10" s="368"/>
      <c r="D10" s="368"/>
      <c r="E10" s="368"/>
      <c r="F10" s="368"/>
      <c r="G10" s="369"/>
      <c r="H10" s="981"/>
      <c r="I10" s="982"/>
    </row>
    <row r="11" spans="1:9" x14ac:dyDescent="0.2">
      <c r="A11" s="368"/>
      <c r="B11" s="368"/>
      <c r="C11" s="368"/>
      <c r="D11" s="368"/>
      <c r="E11" s="368"/>
      <c r="F11" s="368"/>
      <c r="G11" s="369"/>
      <c r="H11" s="981"/>
      <c r="I11" s="982"/>
    </row>
    <row r="12" spans="1:9" x14ac:dyDescent="0.2">
      <c r="A12" s="368"/>
      <c r="B12" s="368"/>
      <c r="C12" s="368"/>
      <c r="D12" s="368"/>
      <c r="E12" s="368"/>
      <c r="F12" s="368"/>
      <c r="G12" s="369"/>
      <c r="H12" s="973"/>
      <c r="I12" s="974"/>
    </row>
  </sheetData>
  <mergeCells count="12">
    <mergeCell ref="B6:G6"/>
    <mergeCell ref="H6:I6"/>
    <mergeCell ref="H4:I4"/>
    <mergeCell ref="H5:I5"/>
    <mergeCell ref="A3:I3"/>
    <mergeCell ref="H12:I12"/>
    <mergeCell ref="D7:G7"/>
    <mergeCell ref="H7:I7"/>
    <mergeCell ref="H8:I8"/>
    <mergeCell ref="H9:I9"/>
    <mergeCell ref="H10:I10"/>
    <mergeCell ref="H11:I11"/>
  </mergeCells>
  <phoneticPr fontId="0" type="noConversion"/>
  <pageMargins left="0.7" right="0.7" top="0.75" bottom="0.75" header="0.3" footer="0.3"/>
  <pageSetup paperSize="9" scale="76" fitToHeight="0"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447"/>
  <sheetViews>
    <sheetView view="pageBreakPreview" topLeftCell="A70" zoomScale="60" zoomScaleNormal="100" workbookViewId="0">
      <selection activeCell="O14" sqref="O14"/>
    </sheetView>
  </sheetViews>
  <sheetFormatPr defaultColWidth="8.85546875" defaultRowHeight="15" x14ac:dyDescent="0.25"/>
  <cols>
    <col min="1" max="1" width="8.85546875" style="5" customWidth="1"/>
    <col min="2" max="2" width="15.7109375" style="117" customWidth="1"/>
    <col min="3" max="3" width="17.7109375" style="36" customWidth="1"/>
    <col min="4" max="4" width="9.140625" style="36" customWidth="1"/>
    <col min="5" max="7" width="8.85546875" style="36" customWidth="1"/>
    <col min="8" max="8" width="8.85546875" style="566" customWidth="1"/>
    <col min="9" max="9" width="20.7109375" style="566" customWidth="1"/>
    <col min="10" max="10" width="8.85546875" style="249" customWidth="1"/>
    <col min="11" max="11" width="17.42578125" style="398" customWidth="1"/>
    <col min="12" max="16384" width="8.85546875" style="36"/>
  </cols>
  <sheetData>
    <row r="1" spans="1:12" s="37" customFormat="1" x14ac:dyDescent="0.25">
      <c r="A1" s="307" t="s">
        <v>81</v>
      </c>
      <c r="B1" s="821">
        <f>'1'!O15</f>
        <v>0</v>
      </c>
      <c r="C1" s="822"/>
      <c r="D1" s="895" t="s">
        <v>1100</v>
      </c>
      <c r="E1" s="922"/>
      <c r="F1" s="61"/>
      <c r="G1" s="61"/>
      <c r="H1" s="627"/>
      <c r="I1" s="628"/>
      <c r="J1" s="248"/>
      <c r="K1" s="394"/>
    </row>
    <row r="3" spans="1:12" x14ac:dyDescent="0.25">
      <c r="A3" s="987" t="s">
        <v>299</v>
      </c>
      <c r="B3" s="987"/>
      <c r="C3" s="987"/>
      <c r="D3" s="987"/>
      <c r="E3" s="987"/>
      <c r="F3" s="987"/>
      <c r="G3" s="987"/>
      <c r="H3" s="987"/>
      <c r="I3" s="987"/>
      <c r="J3" s="988"/>
      <c r="K3" s="988"/>
    </row>
    <row r="4" spans="1:12" x14ac:dyDescent="0.25">
      <c r="H4" s="36"/>
      <c r="I4" s="36"/>
      <c r="J4" s="207" t="s">
        <v>36</v>
      </c>
      <c r="K4" s="694" t="s">
        <v>146</v>
      </c>
      <c r="L4" s="92"/>
    </row>
    <row r="5" spans="1:12" x14ac:dyDescent="0.25">
      <c r="A5" s="5" t="s">
        <v>300</v>
      </c>
      <c r="H5" s="36"/>
      <c r="I5" s="36"/>
      <c r="J5" s="331"/>
      <c r="K5" s="695"/>
      <c r="L5" s="82"/>
    </row>
    <row r="6" spans="1:12" x14ac:dyDescent="0.25">
      <c r="A6" s="5" t="s">
        <v>301</v>
      </c>
      <c r="H6" s="36"/>
      <c r="I6" s="36"/>
      <c r="J6" s="332"/>
      <c r="K6" s="695"/>
      <c r="L6"/>
    </row>
    <row r="7" spans="1:12" x14ac:dyDescent="0.25">
      <c r="A7" s="83"/>
      <c r="H7" s="36"/>
      <c r="I7" s="36"/>
      <c r="J7" s="332"/>
      <c r="K7" s="695"/>
      <c r="L7" s="82"/>
    </row>
    <row r="8" spans="1:12" x14ac:dyDescent="0.25">
      <c r="A8" s="83" t="s">
        <v>622</v>
      </c>
      <c r="H8" s="36"/>
      <c r="I8" s="36"/>
      <c r="J8" s="332"/>
      <c r="K8" s="696"/>
      <c r="L8"/>
    </row>
    <row r="9" spans="1:12" x14ac:dyDescent="0.25">
      <c r="A9" s="83" t="s">
        <v>623</v>
      </c>
      <c r="H9" s="36"/>
      <c r="I9" s="36"/>
      <c r="J9" s="332">
        <v>8801</v>
      </c>
      <c r="K9" s="695">
        <f>SUM(K10:K14)</f>
        <v>0</v>
      </c>
      <c r="L9" s="82"/>
    </row>
    <row r="10" spans="1:12" x14ac:dyDescent="0.25">
      <c r="B10" s="93" t="s">
        <v>615</v>
      </c>
      <c r="H10" s="36"/>
      <c r="I10" s="36"/>
      <c r="J10" s="332">
        <v>8811</v>
      </c>
      <c r="K10" s="695">
        <v>0</v>
      </c>
      <c r="L10"/>
    </row>
    <row r="11" spans="1:12" x14ac:dyDescent="0.25">
      <c r="B11" s="93" t="s">
        <v>616</v>
      </c>
      <c r="H11" s="36"/>
      <c r="I11" s="36"/>
      <c r="J11" s="332">
        <v>8821</v>
      </c>
      <c r="K11" s="695">
        <v>0</v>
      </c>
      <c r="L11" s="82"/>
    </row>
    <row r="12" spans="1:12" x14ac:dyDescent="0.25">
      <c r="B12" s="93" t="s">
        <v>617</v>
      </c>
      <c r="H12" s="36"/>
      <c r="I12" s="36"/>
      <c r="J12" s="332">
        <v>8831</v>
      </c>
      <c r="K12" s="695">
        <v>0</v>
      </c>
      <c r="L12"/>
    </row>
    <row r="13" spans="1:12" x14ac:dyDescent="0.25">
      <c r="B13" s="93" t="s">
        <v>618</v>
      </c>
      <c r="H13" s="36"/>
      <c r="I13" s="36"/>
      <c r="J13" s="332">
        <v>8841</v>
      </c>
      <c r="K13" s="695">
        <v>0</v>
      </c>
      <c r="L13" s="82"/>
    </row>
    <row r="14" spans="1:12" x14ac:dyDescent="0.25">
      <c r="B14" s="93" t="s">
        <v>619</v>
      </c>
      <c r="H14" s="36"/>
      <c r="I14" s="36"/>
      <c r="J14" s="332">
        <v>8851</v>
      </c>
      <c r="K14" s="695">
        <v>0</v>
      </c>
      <c r="L14"/>
    </row>
    <row r="15" spans="1:12" x14ac:dyDescent="0.25">
      <c r="A15" s="83" t="s">
        <v>624</v>
      </c>
      <c r="H15" s="36"/>
      <c r="I15" s="36"/>
      <c r="J15" s="332">
        <v>8861</v>
      </c>
      <c r="K15" s="695">
        <f>SUM(K16:K17)</f>
        <v>0</v>
      </c>
      <c r="L15" s="82"/>
    </row>
    <row r="16" spans="1:12" x14ac:dyDescent="0.25">
      <c r="B16" s="93" t="s">
        <v>620</v>
      </c>
      <c r="H16" s="36"/>
      <c r="I16" s="36"/>
      <c r="J16" s="332">
        <v>8871</v>
      </c>
      <c r="K16" s="695">
        <v>0</v>
      </c>
      <c r="L16"/>
    </row>
    <row r="17" spans="1:12" x14ac:dyDescent="0.25">
      <c r="B17" s="93" t="s">
        <v>621</v>
      </c>
      <c r="H17" s="36"/>
      <c r="I17" s="36"/>
      <c r="J17" s="332">
        <v>8881</v>
      </c>
      <c r="K17" s="695">
        <v>0</v>
      </c>
      <c r="L17" s="82"/>
    </row>
    <row r="18" spans="1:12" x14ac:dyDescent="0.25">
      <c r="A18" s="83" t="s">
        <v>625</v>
      </c>
      <c r="H18" s="36"/>
      <c r="I18" s="36"/>
      <c r="J18" s="332">
        <v>8891</v>
      </c>
      <c r="K18" s="695">
        <v>0</v>
      </c>
      <c r="L18"/>
    </row>
    <row r="19" spans="1:12" x14ac:dyDescent="0.25">
      <c r="A19" s="83" t="s">
        <v>626</v>
      </c>
      <c r="H19" s="36"/>
      <c r="I19" s="36"/>
      <c r="J19" s="332">
        <v>8901</v>
      </c>
      <c r="K19" s="695">
        <v>0</v>
      </c>
      <c r="L19" s="82"/>
    </row>
    <row r="20" spans="1:12" x14ac:dyDescent="0.25">
      <c r="A20" s="83" t="s">
        <v>627</v>
      </c>
      <c r="H20" s="36"/>
      <c r="I20" s="36"/>
      <c r="J20" s="332" t="s">
        <v>708</v>
      </c>
      <c r="K20" s="695">
        <f>K9+K15+K18+K19</f>
        <v>0</v>
      </c>
      <c r="L20"/>
    </row>
    <row r="21" spans="1:12" x14ac:dyDescent="0.25">
      <c r="H21" s="36"/>
      <c r="I21" s="36"/>
      <c r="J21" s="332"/>
      <c r="K21" s="695"/>
      <c r="L21" s="82"/>
    </row>
    <row r="22" spans="1:12" x14ac:dyDescent="0.25">
      <c r="A22" s="83" t="s">
        <v>628</v>
      </c>
      <c r="H22" s="36"/>
      <c r="I22" s="36"/>
      <c r="J22" s="332"/>
      <c r="K22" s="695"/>
      <c r="L22"/>
    </row>
    <row r="23" spans="1:12" x14ac:dyDescent="0.25">
      <c r="A23" s="83" t="s">
        <v>623</v>
      </c>
      <c r="H23" s="36"/>
      <c r="I23" s="36"/>
      <c r="J23" s="332">
        <v>8802</v>
      </c>
      <c r="K23" s="695">
        <f>SUM(K24:K28)</f>
        <v>0</v>
      </c>
      <c r="L23" s="82"/>
    </row>
    <row r="24" spans="1:12" x14ac:dyDescent="0.25">
      <c r="B24" s="93" t="s">
        <v>615</v>
      </c>
      <c r="H24" s="36"/>
      <c r="I24" s="36"/>
      <c r="J24" s="332">
        <v>8812</v>
      </c>
      <c r="K24" s="695">
        <v>0</v>
      </c>
      <c r="L24"/>
    </row>
    <row r="25" spans="1:12" x14ac:dyDescent="0.25">
      <c r="B25" s="93" t="s">
        <v>616</v>
      </c>
      <c r="H25" s="36"/>
      <c r="I25" s="36"/>
      <c r="J25" s="332">
        <v>8822</v>
      </c>
      <c r="K25" s="695">
        <v>0</v>
      </c>
      <c r="L25" s="82"/>
    </row>
    <row r="26" spans="1:12" x14ac:dyDescent="0.25">
      <c r="B26" s="93" t="s">
        <v>617</v>
      </c>
      <c r="H26" s="36"/>
      <c r="I26" s="36"/>
      <c r="J26" s="332">
        <v>8832</v>
      </c>
      <c r="K26" s="695">
        <v>0</v>
      </c>
      <c r="L26"/>
    </row>
    <row r="27" spans="1:12" x14ac:dyDescent="0.25">
      <c r="B27" s="93" t="s">
        <v>618</v>
      </c>
      <c r="H27" s="36"/>
      <c r="I27" s="36"/>
      <c r="J27" s="332">
        <v>8842</v>
      </c>
      <c r="K27" s="695">
        <v>0</v>
      </c>
      <c r="L27" s="82"/>
    </row>
    <row r="28" spans="1:12" x14ac:dyDescent="0.25">
      <c r="B28" s="93" t="s">
        <v>619</v>
      </c>
      <c r="H28" s="36"/>
      <c r="I28" s="36"/>
      <c r="J28" s="332">
        <v>8852</v>
      </c>
      <c r="K28" s="695">
        <v>0</v>
      </c>
      <c r="L28"/>
    </row>
    <row r="29" spans="1:12" x14ac:dyDescent="0.25">
      <c r="A29" s="83" t="s">
        <v>624</v>
      </c>
      <c r="H29" s="36"/>
      <c r="I29" s="36"/>
      <c r="J29" s="332">
        <v>8862</v>
      </c>
      <c r="K29" s="695">
        <f>SUM(K30:K31)</f>
        <v>0</v>
      </c>
      <c r="L29"/>
    </row>
    <row r="30" spans="1:12" x14ac:dyDescent="0.25">
      <c r="B30" s="93" t="s">
        <v>383</v>
      </c>
      <c r="H30" s="36"/>
      <c r="I30" s="36"/>
      <c r="J30" s="332">
        <v>8872</v>
      </c>
      <c r="K30" s="695">
        <v>0</v>
      </c>
      <c r="L30" s="82"/>
    </row>
    <row r="31" spans="1:12" x14ac:dyDescent="0.25">
      <c r="B31" s="93" t="s">
        <v>382</v>
      </c>
      <c r="H31" s="36"/>
      <c r="I31" s="36"/>
      <c r="J31" s="332">
        <v>8882</v>
      </c>
      <c r="K31" s="695">
        <v>0</v>
      </c>
      <c r="L31"/>
    </row>
    <row r="32" spans="1:12" x14ac:dyDescent="0.25">
      <c r="A32" s="83" t="s">
        <v>625</v>
      </c>
      <c r="H32" s="36"/>
      <c r="I32" s="36"/>
      <c r="J32" s="332">
        <v>8892</v>
      </c>
      <c r="K32" s="695">
        <v>0</v>
      </c>
      <c r="L32" s="82"/>
    </row>
    <row r="33" spans="1:12" x14ac:dyDescent="0.25">
      <c r="A33" s="83" t="s">
        <v>626</v>
      </c>
      <c r="H33" s="36"/>
      <c r="I33" s="36"/>
      <c r="J33" s="332">
        <v>8902</v>
      </c>
      <c r="K33" s="695">
        <v>0</v>
      </c>
      <c r="L33"/>
    </row>
    <row r="34" spans="1:12" x14ac:dyDescent="0.25">
      <c r="A34" s="106" t="s">
        <v>302</v>
      </c>
      <c r="H34" s="36"/>
      <c r="I34" s="36"/>
      <c r="J34" s="332">
        <v>8912</v>
      </c>
      <c r="K34" s="695">
        <f>SUM(K23+K29+K32+K33)</f>
        <v>0</v>
      </c>
      <c r="L34" s="82"/>
    </row>
    <row r="35" spans="1:12" ht="9" customHeight="1" x14ac:dyDescent="0.25">
      <c r="H35" s="36"/>
      <c r="I35" s="36"/>
      <c r="J35" s="332"/>
      <c r="K35" s="695"/>
      <c r="L35"/>
    </row>
    <row r="36" spans="1:12" x14ac:dyDescent="0.25">
      <c r="A36" s="83" t="s">
        <v>629</v>
      </c>
      <c r="H36" s="36"/>
      <c r="I36" s="36"/>
      <c r="J36" s="332"/>
      <c r="K36" s="695"/>
      <c r="L36" s="82"/>
    </row>
    <row r="37" spans="1:12" x14ac:dyDescent="0.25">
      <c r="A37" s="83" t="s">
        <v>623</v>
      </c>
      <c r="H37" s="36"/>
      <c r="I37" s="36"/>
      <c r="J37" s="332">
        <v>8803</v>
      </c>
      <c r="K37" s="695">
        <f>SUM(K38:K42)</f>
        <v>0</v>
      </c>
      <c r="L37"/>
    </row>
    <row r="38" spans="1:12" x14ac:dyDescent="0.25">
      <c r="B38" s="93" t="s">
        <v>615</v>
      </c>
      <c r="H38" s="36"/>
      <c r="I38" s="36"/>
      <c r="J38" s="332">
        <v>8813</v>
      </c>
      <c r="K38" s="695">
        <v>0</v>
      </c>
      <c r="L38" s="82"/>
    </row>
    <row r="39" spans="1:12" x14ac:dyDescent="0.25">
      <c r="B39" s="93" t="s">
        <v>616</v>
      </c>
      <c r="H39" s="36"/>
      <c r="I39" s="36"/>
      <c r="J39" s="332">
        <v>8823</v>
      </c>
      <c r="K39" s="695">
        <v>0</v>
      </c>
      <c r="L39"/>
    </row>
    <row r="40" spans="1:12" x14ac:dyDescent="0.25">
      <c r="B40" s="93" t="s">
        <v>617</v>
      </c>
      <c r="H40" s="36"/>
      <c r="I40" s="36"/>
      <c r="J40" s="332">
        <v>8833</v>
      </c>
      <c r="K40" s="695">
        <v>0</v>
      </c>
      <c r="L40" s="82"/>
    </row>
    <row r="41" spans="1:12" x14ac:dyDescent="0.25">
      <c r="B41" s="93" t="s">
        <v>618</v>
      </c>
      <c r="H41" s="36"/>
      <c r="I41" s="36"/>
      <c r="J41" s="332">
        <v>8843</v>
      </c>
      <c r="K41" s="695">
        <v>0</v>
      </c>
      <c r="L41"/>
    </row>
    <row r="42" spans="1:12" x14ac:dyDescent="0.25">
      <c r="B42" s="93" t="s">
        <v>619</v>
      </c>
      <c r="H42" s="36"/>
      <c r="I42" s="36"/>
      <c r="J42" s="332">
        <v>8853</v>
      </c>
      <c r="K42" s="695">
        <v>0</v>
      </c>
      <c r="L42" s="82"/>
    </row>
    <row r="43" spans="1:12" x14ac:dyDescent="0.25">
      <c r="A43" s="83" t="s">
        <v>624</v>
      </c>
      <c r="H43" s="36"/>
      <c r="I43" s="36"/>
      <c r="J43" s="332">
        <v>8863</v>
      </c>
      <c r="K43" s="695">
        <f>SUM(K44:K45)</f>
        <v>0</v>
      </c>
      <c r="L43"/>
    </row>
    <row r="44" spans="1:12" x14ac:dyDescent="0.25">
      <c r="B44" s="93" t="s">
        <v>620</v>
      </c>
      <c r="H44" s="36"/>
      <c r="I44" s="36"/>
      <c r="J44" s="332">
        <v>8873</v>
      </c>
      <c r="K44" s="695">
        <v>0</v>
      </c>
      <c r="L44" s="82"/>
    </row>
    <row r="45" spans="1:12" x14ac:dyDescent="0.25">
      <c r="B45" s="93" t="s">
        <v>621</v>
      </c>
      <c r="H45" s="36"/>
      <c r="I45" s="36"/>
      <c r="J45" s="332">
        <v>8883</v>
      </c>
      <c r="K45" s="695">
        <v>0</v>
      </c>
      <c r="L45" s="82"/>
    </row>
    <row r="46" spans="1:12" x14ac:dyDescent="0.25">
      <c r="A46" s="83" t="s">
        <v>625</v>
      </c>
      <c r="H46" s="36"/>
      <c r="I46" s="36"/>
      <c r="J46" s="332">
        <v>8893</v>
      </c>
      <c r="K46" s="695">
        <v>0</v>
      </c>
      <c r="L46"/>
    </row>
    <row r="47" spans="1:12" x14ac:dyDescent="0.25">
      <c r="A47" s="83" t="s">
        <v>626</v>
      </c>
      <c r="H47" s="36"/>
      <c r="I47" s="36"/>
      <c r="J47" s="332">
        <v>8903</v>
      </c>
      <c r="K47" s="695">
        <v>0</v>
      </c>
      <c r="L47" s="82"/>
    </row>
    <row r="48" spans="1:12" x14ac:dyDescent="0.25">
      <c r="A48" s="83" t="s">
        <v>630</v>
      </c>
      <c r="H48" s="36"/>
      <c r="I48" s="36"/>
      <c r="J48" s="333">
        <v>8913</v>
      </c>
      <c r="K48" s="675">
        <f>K37+K43+K46+K47</f>
        <v>0</v>
      </c>
      <c r="L48"/>
    </row>
    <row r="49" spans="1:12" x14ac:dyDescent="0.25">
      <c r="A49" s="83"/>
      <c r="H49" s="36"/>
      <c r="I49" s="36"/>
      <c r="J49" s="332"/>
      <c r="K49" s="695"/>
      <c r="L49"/>
    </row>
    <row r="50" spans="1:12" x14ac:dyDescent="0.25">
      <c r="A50" s="101" t="s">
        <v>303</v>
      </c>
      <c r="B50" s="101"/>
      <c r="C50" s="101"/>
      <c r="D50" s="101"/>
      <c r="E50" s="101"/>
      <c r="F50" s="101"/>
      <c r="G50" s="101"/>
      <c r="H50" s="36"/>
      <c r="I50" s="36"/>
      <c r="J50" s="331"/>
      <c r="K50" s="695"/>
      <c r="L50"/>
    </row>
    <row r="51" spans="1:12" x14ac:dyDescent="0.25">
      <c r="H51" s="36"/>
      <c r="I51" s="36"/>
      <c r="J51" s="332"/>
      <c r="K51" s="695"/>
      <c r="L51" s="82"/>
    </row>
    <row r="52" spans="1:12" x14ac:dyDescent="0.25">
      <c r="A52" s="83" t="s">
        <v>631</v>
      </c>
      <c r="H52" s="36"/>
      <c r="I52" s="36"/>
      <c r="J52" s="332"/>
      <c r="K52" s="695"/>
      <c r="L52"/>
    </row>
    <row r="53" spans="1:12" x14ac:dyDescent="0.25">
      <c r="A53" s="83" t="s">
        <v>623</v>
      </c>
      <c r="H53" s="36"/>
      <c r="I53" s="36"/>
      <c r="J53" s="332">
        <v>8921</v>
      </c>
      <c r="K53" s="696">
        <f>SUM(K54:K58)</f>
        <v>0</v>
      </c>
      <c r="L53" s="82"/>
    </row>
    <row r="54" spans="1:12" x14ac:dyDescent="0.25">
      <c r="B54" s="93" t="s">
        <v>615</v>
      </c>
      <c r="H54" s="36"/>
      <c r="I54" s="36"/>
      <c r="J54" s="332">
        <v>8931</v>
      </c>
      <c r="K54" s="695">
        <v>0</v>
      </c>
      <c r="L54"/>
    </row>
    <row r="55" spans="1:12" x14ac:dyDescent="0.25">
      <c r="B55" s="93" t="s">
        <v>616</v>
      </c>
      <c r="H55" s="36"/>
      <c r="I55" s="36"/>
      <c r="J55" s="332">
        <v>8941</v>
      </c>
      <c r="K55" s="695">
        <v>0</v>
      </c>
      <c r="L55" s="82"/>
    </row>
    <row r="56" spans="1:12" x14ac:dyDescent="0.25">
      <c r="B56" s="93" t="s">
        <v>617</v>
      </c>
      <c r="H56" s="36"/>
      <c r="I56" s="36"/>
      <c r="J56" s="332">
        <v>8951</v>
      </c>
      <c r="K56" s="695">
        <v>0</v>
      </c>
      <c r="L56"/>
    </row>
    <row r="57" spans="1:12" x14ac:dyDescent="0.25">
      <c r="B57" s="93" t="s">
        <v>618</v>
      </c>
      <c r="H57" s="36"/>
      <c r="I57" s="36"/>
      <c r="J57" s="332">
        <v>8961</v>
      </c>
      <c r="K57" s="695">
        <v>0</v>
      </c>
      <c r="L57" s="82"/>
    </row>
    <row r="58" spans="1:12" x14ac:dyDescent="0.25">
      <c r="B58" s="93" t="s">
        <v>619</v>
      </c>
      <c r="H58" s="36"/>
      <c r="I58" s="36"/>
      <c r="J58" s="332">
        <v>8971</v>
      </c>
      <c r="K58" s="695">
        <v>0</v>
      </c>
      <c r="L58"/>
    </row>
    <row r="59" spans="1:12" x14ac:dyDescent="0.25">
      <c r="A59" s="83" t="s">
        <v>624</v>
      </c>
      <c r="H59" s="36"/>
      <c r="I59" s="36"/>
      <c r="J59" s="332">
        <v>8981</v>
      </c>
      <c r="K59" s="695">
        <f>SUM(K60:K61)</f>
        <v>0</v>
      </c>
      <c r="L59" s="82"/>
    </row>
    <row r="60" spans="1:12" x14ac:dyDescent="0.25">
      <c r="B60" s="93" t="s">
        <v>620</v>
      </c>
      <c r="H60" s="36"/>
      <c r="I60" s="36"/>
      <c r="J60" s="332">
        <v>8991</v>
      </c>
      <c r="K60" s="695">
        <v>0</v>
      </c>
      <c r="L60"/>
    </row>
    <row r="61" spans="1:12" x14ac:dyDescent="0.25">
      <c r="B61" s="93" t="s">
        <v>621</v>
      </c>
      <c r="H61" s="36"/>
      <c r="I61" s="36"/>
      <c r="J61" s="332">
        <v>9001</v>
      </c>
      <c r="K61" s="695">
        <v>0</v>
      </c>
      <c r="L61" s="82"/>
    </row>
    <row r="62" spans="1:12" x14ac:dyDescent="0.25">
      <c r="A62" s="83" t="s">
        <v>625</v>
      </c>
      <c r="H62" s="36"/>
      <c r="I62" s="36"/>
      <c r="J62" s="332">
        <v>9011</v>
      </c>
      <c r="K62" s="695">
        <v>0</v>
      </c>
      <c r="L62"/>
    </row>
    <row r="63" spans="1:12" x14ac:dyDescent="0.25">
      <c r="A63" s="189" t="s">
        <v>384</v>
      </c>
      <c r="B63" s="134"/>
      <c r="C63" s="50"/>
      <c r="D63" s="50"/>
      <c r="E63" s="50"/>
      <c r="F63" s="50"/>
      <c r="H63" s="36"/>
      <c r="I63" s="36"/>
      <c r="J63" s="332">
        <v>9021</v>
      </c>
      <c r="K63" s="695">
        <v>0</v>
      </c>
      <c r="L63" s="94"/>
    </row>
    <row r="64" spans="1:12" x14ac:dyDescent="0.25">
      <c r="A64" s="83" t="s">
        <v>626</v>
      </c>
      <c r="H64" s="36"/>
      <c r="I64" s="36"/>
      <c r="J64" s="332">
        <v>9051</v>
      </c>
      <c r="K64" s="695">
        <v>0</v>
      </c>
      <c r="L64" s="82"/>
    </row>
    <row r="65" spans="1:12" x14ac:dyDescent="0.25">
      <c r="A65" s="83" t="s">
        <v>632</v>
      </c>
      <c r="H65" s="36"/>
      <c r="I65" s="36"/>
      <c r="J65" s="332">
        <v>9061</v>
      </c>
      <c r="K65" s="695">
        <f>K53+K59+K62+K63+K64</f>
        <v>0</v>
      </c>
      <c r="L65"/>
    </row>
    <row r="66" spans="1:12" x14ac:dyDescent="0.25">
      <c r="H66" s="36"/>
      <c r="I66" s="36"/>
      <c r="J66" s="332"/>
      <c r="K66" s="695"/>
      <c r="L66" s="82"/>
    </row>
    <row r="67" spans="1:12" x14ac:dyDescent="0.25">
      <c r="A67" s="106" t="s">
        <v>304</v>
      </c>
      <c r="H67" s="36"/>
      <c r="I67" s="36"/>
      <c r="J67" s="332"/>
      <c r="K67" s="695"/>
      <c r="L67"/>
    </row>
    <row r="68" spans="1:12" x14ac:dyDescent="0.25">
      <c r="A68" s="83" t="s">
        <v>623</v>
      </c>
      <c r="H68" s="36"/>
      <c r="I68" s="36"/>
      <c r="J68" s="332">
        <v>8922</v>
      </c>
      <c r="K68" s="695">
        <f>SUM(K69:K73)</f>
        <v>0</v>
      </c>
      <c r="L68"/>
    </row>
    <row r="69" spans="1:12" x14ac:dyDescent="0.25">
      <c r="B69" s="93" t="s">
        <v>615</v>
      </c>
      <c r="H69" s="36"/>
      <c r="I69" s="36"/>
      <c r="J69" s="332">
        <v>8932</v>
      </c>
      <c r="K69" s="695">
        <v>0</v>
      </c>
      <c r="L69" s="82"/>
    </row>
    <row r="70" spans="1:12" x14ac:dyDescent="0.25">
      <c r="B70" s="93" t="s">
        <v>616</v>
      </c>
      <c r="H70" s="36"/>
      <c r="I70" s="36"/>
      <c r="J70" s="332">
        <v>8942</v>
      </c>
      <c r="K70" s="695">
        <v>0</v>
      </c>
      <c r="L70"/>
    </row>
    <row r="71" spans="1:12" x14ac:dyDescent="0.25">
      <c r="B71" s="93" t="s">
        <v>617</v>
      </c>
      <c r="H71" s="36"/>
      <c r="I71" s="36"/>
      <c r="J71" s="332">
        <v>8952</v>
      </c>
      <c r="K71" s="695">
        <v>0</v>
      </c>
      <c r="L71" s="82"/>
    </row>
    <row r="72" spans="1:12" x14ac:dyDescent="0.25">
      <c r="B72" s="93" t="s">
        <v>618</v>
      </c>
      <c r="H72" s="36"/>
      <c r="I72" s="36"/>
      <c r="J72" s="332">
        <v>8962</v>
      </c>
      <c r="K72" s="695">
        <v>0</v>
      </c>
      <c r="L72"/>
    </row>
    <row r="73" spans="1:12" x14ac:dyDescent="0.25">
      <c r="B73" s="93" t="s">
        <v>619</v>
      </c>
      <c r="H73" s="36"/>
      <c r="I73" s="36"/>
      <c r="J73" s="332">
        <v>8972</v>
      </c>
      <c r="K73" s="695">
        <v>0</v>
      </c>
      <c r="L73" s="82"/>
    </row>
    <row r="74" spans="1:12" x14ac:dyDescent="0.25">
      <c r="A74" s="83" t="s">
        <v>624</v>
      </c>
      <c r="H74" s="36"/>
      <c r="I74" s="36"/>
      <c r="J74" s="332">
        <v>8982</v>
      </c>
      <c r="K74" s="695">
        <f>SUM(K75:K76)</f>
        <v>0</v>
      </c>
      <c r="L74"/>
    </row>
    <row r="75" spans="1:12" x14ac:dyDescent="0.25">
      <c r="B75" s="93" t="s">
        <v>620</v>
      </c>
      <c r="H75" s="36"/>
      <c r="I75" s="36"/>
      <c r="J75" s="332">
        <v>8992</v>
      </c>
      <c r="K75" s="695">
        <v>0</v>
      </c>
      <c r="L75" s="82"/>
    </row>
    <row r="76" spans="1:12" x14ac:dyDescent="0.25">
      <c r="B76" s="93" t="s">
        <v>621</v>
      </c>
      <c r="H76" s="36"/>
      <c r="I76" s="36"/>
      <c r="J76" s="332">
        <v>9002</v>
      </c>
      <c r="K76" s="695">
        <v>0</v>
      </c>
      <c r="L76"/>
    </row>
    <row r="77" spans="1:12" x14ac:dyDescent="0.25">
      <c r="A77" s="83" t="s">
        <v>625</v>
      </c>
      <c r="H77" s="36"/>
      <c r="I77" s="36"/>
      <c r="J77" s="332">
        <v>9012</v>
      </c>
      <c r="K77" s="695">
        <v>0</v>
      </c>
      <c r="L77" s="82"/>
    </row>
    <row r="78" spans="1:12" x14ac:dyDescent="0.25">
      <c r="A78" s="189" t="s">
        <v>344</v>
      </c>
      <c r="B78" s="134"/>
      <c r="C78" s="289"/>
      <c r="D78" s="289"/>
      <c r="E78" s="289"/>
      <c r="F78" s="289"/>
      <c r="H78" s="36"/>
      <c r="I78" s="36"/>
      <c r="J78" s="332">
        <v>9022</v>
      </c>
      <c r="K78" s="695">
        <f>SUM(K79:K80)</f>
        <v>0</v>
      </c>
      <c r="L78" s="94"/>
    </row>
    <row r="79" spans="1:12" x14ac:dyDescent="0.25">
      <c r="A79" s="189"/>
      <c r="B79" s="134" t="s">
        <v>385</v>
      </c>
      <c r="C79" s="289"/>
      <c r="D79" s="289"/>
      <c r="E79" s="289"/>
      <c r="F79" s="289"/>
      <c r="H79" s="36"/>
      <c r="I79" s="36"/>
      <c r="J79" s="332">
        <v>9032</v>
      </c>
      <c r="K79" s="695">
        <v>0</v>
      </c>
      <c r="L79" s="94"/>
    </row>
    <row r="80" spans="1:12" x14ac:dyDescent="0.25">
      <c r="A80" s="189"/>
      <c r="B80" s="134" t="s">
        <v>386</v>
      </c>
      <c r="C80" s="289"/>
      <c r="D80" s="289"/>
      <c r="E80" s="289"/>
      <c r="F80" s="289"/>
      <c r="H80" s="36"/>
      <c r="I80" s="36"/>
      <c r="J80" s="332">
        <v>9042</v>
      </c>
      <c r="K80" s="695">
        <v>0</v>
      </c>
      <c r="L80" s="94"/>
    </row>
    <row r="81" spans="1:14" x14ac:dyDescent="0.25">
      <c r="A81" s="83" t="s">
        <v>626</v>
      </c>
      <c r="H81" s="36"/>
      <c r="I81" s="36"/>
      <c r="J81" s="332">
        <v>9052</v>
      </c>
      <c r="K81" s="695">
        <v>0</v>
      </c>
      <c r="L81" s="94"/>
      <c r="M81" s="364"/>
      <c r="N81" s="39"/>
    </row>
    <row r="82" spans="1:14" x14ac:dyDescent="0.25">
      <c r="A82" s="83" t="s">
        <v>633</v>
      </c>
      <c r="H82" s="36"/>
      <c r="I82" s="36"/>
      <c r="J82" s="332"/>
      <c r="K82" s="695"/>
      <c r="L82" s="82"/>
    </row>
    <row r="83" spans="1:14" x14ac:dyDescent="0.25">
      <c r="A83" s="83" t="s">
        <v>634</v>
      </c>
      <c r="H83" s="36"/>
      <c r="I83" s="36"/>
      <c r="J83" s="332">
        <v>9062</v>
      </c>
      <c r="K83" s="695">
        <f>K68+K74+K77+K81+K78</f>
        <v>0</v>
      </c>
      <c r="L83"/>
    </row>
    <row r="84" spans="1:14" x14ac:dyDescent="0.25">
      <c r="H84" s="36"/>
      <c r="I84" s="36"/>
      <c r="J84" s="332"/>
      <c r="K84" s="697"/>
      <c r="L84" s="82"/>
    </row>
    <row r="85" spans="1:14" x14ac:dyDescent="0.25">
      <c r="A85" s="101" t="s">
        <v>305</v>
      </c>
      <c r="B85" s="137"/>
      <c r="C85" s="354"/>
      <c r="D85" s="354"/>
      <c r="E85" s="354"/>
      <c r="F85" s="354"/>
      <c r="G85" s="354"/>
      <c r="H85" s="354"/>
      <c r="I85" s="354"/>
      <c r="J85" s="335" t="s">
        <v>36</v>
      </c>
      <c r="K85" s="698" t="s">
        <v>146</v>
      </c>
      <c r="L85" s="82"/>
    </row>
    <row r="86" spans="1:14" x14ac:dyDescent="0.25">
      <c r="A86" s="83" t="s">
        <v>1101</v>
      </c>
      <c r="H86" s="36"/>
      <c r="I86" s="36"/>
      <c r="J86" s="332"/>
      <c r="K86" s="686"/>
    </row>
    <row r="87" spans="1:14" x14ac:dyDescent="0.25">
      <c r="A87" s="83" t="s">
        <v>950</v>
      </c>
      <c r="H87" s="36"/>
      <c r="I87" s="36"/>
      <c r="J87" s="332">
        <v>9072</v>
      </c>
      <c r="K87" s="686">
        <v>0</v>
      </c>
    </row>
    <row r="88" spans="1:14" x14ac:dyDescent="0.25">
      <c r="A88" s="83" t="s">
        <v>635</v>
      </c>
      <c r="H88" s="36"/>
      <c r="I88" s="36"/>
      <c r="J88" s="332">
        <v>9073</v>
      </c>
      <c r="K88" s="686">
        <v>0</v>
      </c>
    </row>
    <row r="89" spans="1:14" x14ac:dyDescent="0.25">
      <c r="A89" s="83" t="s">
        <v>636</v>
      </c>
      <c r="H89" s="36"/>
      <c r="I89" s="36"/>
      <c r="J89" s="333">
        <v>450</v>
      </c>
      <c r="K89" s="687">
        <v>0</v>
      </c>
    </row>
    <row r="90" spans="1:14" x14ac:dyDescent="0.25">
      <c r="H90" s="36"/>
      <c r="I90" s="36"/>
      <c r="J90" s="334"/>
      <c r="K90" s="699"/>
    </row>
    <row r="91" spans="1:14" x14ac:dyDescent="0.25">
      <c r="A91" s="83" t="s">
        <v>1102</v>
      </c>
      <c r="H91" s="36"/>
      <c r="I91" s="36"/>
      <c r="J91" s="334"/>
      <c r="K91" s="699"/>
    </row>
    <row r="92" spans="1:14" x14ac:dyDescent="0.25">
      <c r="A92" s="83" t="s">
        <v>951</v>
      </c>
      <c r="H92" s="36"/>
      <c r="I92" s="36"/>
      <c r="J92" s="236">
        <v>9076</v>
      </c>
      <c r="K92" s="698"/>
    </row>
    <row r="93" spans="1:14" ht="14.45" customHeight="1" x14ac:dyDescent="0.25">
      <c r="A93" s="83" t="s">
        <v>637</v>
      </c>
      <c r="H93" s="36"/>
      <c r="I93" s="36"/>
      <c r="J93" s="365">
        <v>9077</v>
      </c>
      <c r="K93" s="678">
        <v>0</v>
      </c>
    </row>
    <row r="94" spans="1:14" ht="14.45" customHeight="1" x14ac:dyDescent="0.25">
      <c r="A94" s="83"/>
      <c r="H94" s="36"/>
      <c r="I94" s="36"/>
      <c r="J94" s="334"/>
      <c r="K94" s="677"/>
    </row>
    <row r="95" spans="1:14" x14ac:dyDescent="0.25">
      <c r="A95" s="307" t="s">
        <v>81</v>
      </c>
      <c r="B95" s="647">
        <f>'[1]1'!O15</f>
        <v>0</v>
      </c>
      <c r="C95" s="307" t="s">
        <v>1100</v>
      </c>
      <c r="H95" s="36"/>
      <c r="I95" s="36"/>
      <c r="K95" s="700"/>
    </row>
    <row r="96" spans="1:14" x14ac:dyDescent="0.25">
      <c r="A96" s="36"/>
      <c r="B96" s="36"/>
      <c r="H96" s="36"/>
      <c r="I96" s="36"/>
      <c r="K96" s="701"/>
    </row>
    <row r="97" spans="1:14" x14ac:dyDescent="0.25">
      <c r="A97" s="136" t="s">
        <v>402</v>
      </c>
      <c r="B97" s="59"/>
      <c r="C97" s="59"/>
      <c r="D97" s="59"/>
      <c r="E97" s="59"/>
      <c r="F97" s="59"/>
      <c r="G97" s="59"/>
      <c r="H97" s="59"/>
      <c r="I97" s="59"/>
      <c r="K97" s="701"/>
    </row>
    <row r="98" spans="1:14" x14ac:dyDescent="0.25">
      <c r="A98" s="33"/>
      <c r="B98" s="33"/>
      <c r="C98" s="33"/>
      <c r="D98" s="33"/>
      <c r="E98" s="34"/>
      <c r="F98" s="35"/>
      <c r="G98" s="31"/>
      <c r="H98" s="36"/>
      <c r="I98" s="36"/>
      <c r="K98" s="701"/>
    </row>
    <row r="99" spans="1:14" ht="15.75" thickBot="1" x14ac:dyDescent="0.3">
      <c r="A99" s="450" t="s">
        <v>863</v>
      </c>
      <c r="B99" s="451"/>
      <c r="C99" s="451"/>
      <c r="D99" s="451"/>
      <c r="E99" s="451"/>
      <c r="F99" s="452"/>
      <c r="G99" s="100"/>
      <c r="H99" s="510" t="s">
        <v>146</v>
      </c>
      <c r="I99" s="510"/>
      <c r="K99" s="701"/>
    </row>
    <row r="100" spans="1:14" ht="14.45" customHeight="1" x14ac:dyDescent="0.25">
      <c r="A100" s="443"/>
      <c r="B100" s="511"/>
      <c r="C100" s="511"/>
      <c r="D100" s="511"/>
      <c r="E100" s="511"/>
      <c r="F100" s="511"/>
      <c r="G100" s="512"/>
      <c r="H100" s="702"/>
      <c r="I100" s="703"/>
      <c r="K100" s="701"/>
    </row>
    <row r="101" spans="1:14" ht="14.45" customHeight="1" x14ac:dyDescent="0.25">
      <c r="A101" s="444"/>
      <c r="B101" s="445"/>
      <c r="C101" s="445"/>
      <c r="D101" s="508"/>
      <c r="E101" s="508"/>
      <c r="F101" s="508"/>
      <c r="G101" s="509"/>
      <c r="H101" s="702"/>
      <c r="I101" s="703"/>
      <c r="K101" s="701"/>
    </row>
    <row r="102" spans="1:14" ht="14.45" customHeight="1" x14ac:dyDescent="0.25">
      <c r="A102" s="103"/>
      <c r="B102" s="71"/>
      <c r="C102" s="71"/>
      <c r="D102" s="71"/>
      <c r="E102" s="71"/>
      <c r="F102" s="71"/>
      <c r="G102" s="446"/>
      <c r="H102" s="704"/>
      <c r="I102" s="705"/>
      <c r="K102" s="701"/>
    </row>
    <row r="103" spans="1:14" ht="14.45" customHeight="1" x14ac:dyDescent="0.25">
      <c r="A103" s="103"/>
      <c r="B103" s="71"/>
      <c r="C103" s="71"/>
      <c r="D103" s="71"/>
      <c r="E103" s="71"/>
      <c r="F103" s="71"/>
      <c r="G103" s="446"/>
      <c r="H103" s="706"/>
      <c r="I103" s="707"/>
      <c r="K103" s="701"/>
    </row>
    <row r="104" spans="1:14" ht="14.45" customHeight="1" x14ac:dyDescent="0.25">
      <c r="A104" s="103"/>
      <c r="B104" s="71"/>
      <c r="C104" s="71"/>
      <c r="D104" s="71"/>
      <c r="E104" s="71"/>
      <c r="F104" s="71"/>
      <c r="G104" s="446"/>
      <c r="H104" s="708"/>
      <c r="I104" s="709"/>
      <c r="K104" s="701"/>
    </row>
    <row r="105" spans="1:14" ht="14.45" customHeight="1" x14ac:dyDescent="0.25">
      <c r="A105" s="103"/>
      <c r="B105" s="71"/>
      <c r="C105" s="71"/>
      <c r="D105" s="71"/>
      <c r="E105" s="71"/>
      <c r="F105" s="71"/>
      <c r="G105" s="446"/>
      <c r="H105" s="708"/>
      <c r="I105" s="709"/>
      <c r="K105" s="701"/>
      <c r="N105" s="38"/>
    </row>
    <row r="106" spans="1:14" ht="14.45" customHeight="1" thickBot="1" x14ac:dyDescent="0.3">
      <c r="A106" s="447"/>
      <c r="B106" s="448"/>
      <c r="C106" s="448"/>
      <c r="D106" s="448"/>
      <c r="E106" s="448"/>
      <c r="F106" s="448"/>
      <c r="G106" s="449"/>
      <c r="H106" s="710"/>
      <c r="I106" s="711"/>
      <c r="K106" s="701"/>
    </row>
    <row r="107" spans="1:14" ht="14.45" customHeight="1" x14ac:dyDescent="0.25">
      <c r="K107" s="397"/>
    </row>
    <row r="108" spans="1:14" ht="14.45" customHeight="1" x14ac:dyDescent="0.25">
      <c r="K108" s="397"/>
    </row>
    <row r="109" spans="1:14" ht="14.45" customHeight="1" x14ac:dyDescent="0.25">
      <c r="K109" s="397"/>
    </row>
    <row r="110" spans="1:14" ht="14.45" customHeight="1" x14ac:dyDescent="0.25">
      <c r="K110" s="397"/>
    </row>
    <row r="111" spans="1:14" ht="14.45" customHeight="1" x14ac:dyDescent="0.25">
      <c r="K111" s="397"/>
    </row>
    <row r="112" spans="1:14" ht="14.45" customHeight="1" x14ac:dyDescent="0.25">
      <c r="K112" s="397"/>
    </row>
    <row r="113" spans="11:11" ht="14.45" customHeight="1" x14ac:dyDescent="0.25">
      <c r="K113" s="397"/>
    </row>
    <row r="114" spans="11:11" ht="14.45" customHeight="1" x14ac:dyDescent="0.25">
      <c r="K114" s="397"/>
    </row>
    <row r="115" spans="11:11" ht="14.45" customHeight="1" x14ac:dyDescent="0.25">
      <c r="K115" s="397"/>
    </row>
    <row r="116" spans="11:11" ht="14.45" customHeight="1" x14ac:dyDescent="0.25">
      <c r="K116" s="397"/>
    </row>
    <row r="117" spans="11:11" ht="14.45" customHeight="1" x14ac:dyDescent="0.25">
      <c r="K117" s="397"/>
    </row>
    <row r="118" spans="11:11" ht="14.45" customHeight="1" x14ac:dyDescent="0.25">
      <c r="K118" s="397"/>
    </row>
    <row r="119" spans="11:11" ht="14.45" customHeight="1" x14ac:dyDescent="0.25">
      <c r="K119" s="397"/>
    </row>
    <row r="120" spans="11:11" ht="14.45" customHeight="1" x14ac:dyDescent="0.25">
      <c r="K120" s="397"/>
    </row>
    <row r="121" spans="11:11" ht="14.45" customHeight="1" x14ac:dyDescent="0.25">
      <c r="K121" s="397"/>
    </row>
    <row r="122" spans="11:11" ht="14.45" customHeight="1" x14ac:dyDescent="0.25">
      <c r="K122" s="397"/>
    </row>
    <row r="123" spans="11:11" ht="14.45" customHeight="1" x14ac:dyDescent="0.25">
      <c r="K123" s="397"/>
    </row>
    <row r="124" spans="11:11" ht="14.45" customHeight="1" x14ac:dyDescent="0.25">
      <c r="K124" s="397"/>
    </row>
    <row r="125" spans="11:11" ht="14.45" customHeight="1" x14ac:dyDescent="0.25">
      <c r="K125" s="397"/>
    </row>
    <row r="126" spans="11:11" ht="14.45" customHeight="1" x14ac:dyDescent="0.25">
      <c r="K126" s="397"/>
    </row>
    <row r="127" spans="11:11" ht="14.45" customHeight="1" x14ac:dyDescent="0.25">
      <c r="K127" s="397"/>
    </row>
    <row r="128" spans="11:11" ht="14.45" customHeight="1" x14ac:dyDescent="0.25">
      <c r="K128" s="397"/>
    </row>
    <row r="129" spans="11:11" ht="14.45" customHeight="1" x14ac:dyDescent="0.25">
      <c r="K129" s="397"/>
    </row>
    <row r="130" spans="11:11" ht="14.45" customHeight="1" x14ac:dyDescent="0.25">
      <c r="K130" s="397"/>
    </row>
    <row r="131" spans="11:11" ht="14.45" customHeight="1" x14ac:dyDescent="0.25">
      <c r="K131" s="397"/>
    </row>
    <row r="132" spans="11:11" ht="14.45" customHeight="1" x14ac:dyDescent="0.25">
      <c r="K132" s="397"/>
    </row>
    <row r="133" spans="11:11" ht="14.45" customHeight="1" x14ac:dyDescent="0.25">
      <c r="K133" s="397"/>
    </row>
    <row r="134" spans="11:11" ht="14.45" customHeight="1" x14ac:dyDescent="0.25">
      <c r="K134" s="397"/>
    </row>
    <row r="135" spans="11:11" ht="14.45" customHeight="1" x14ac:dyDescent="0.25">
      <c r="K135" s="397"/>
    </row>
    <row r="136" spans="11:11" ht="14.45" customHeight="1" x14ac:dyDescent="0.25">
      <c r="K136" s="397"/>
    </row>
    <row r="137" spans="11:11" ht="14.45" customHeight="1" x14ac:dyDescent="0.25">
      <c r="K137" s="397"/>
    </row>
    <row r="138" spans="11:11" ht="14.45" customHeight="1" x14ac:dyDescent="0.25">
      <c r="K138" s="397"/>
    </row>
    <row r="139" spans="11:11" ht="14.45" customHeight="1" x14ac:dyDescent="0.25">
      <c r="K139" s="397"/>
    </row>
    <row r="140" spans="11:11" ht="14.45" customHeight="1" x14ac:dyDescent="0.25">
      <c r="K140" s="397"/>
    </row>
    <row r="141" spans="11:11" ht="14.45" customHeight="1" x14ac:dyDescent="0.25">
      <c r="K141" s="397"/>
    </row>
    <row r="142" spans="11:11" ht="14.45" customHeight="1" x14ac:dyDescent="0.25">
      <c r="K142" s="397"/>
    </row>
    <row r="143" spans="11:11" ht="14.45" customHeight="1" x14ac:dyDescent="0.25">
      <c r="K143" s="397"/>
    </row>
    <row r="144" spans="11:11" ht="14.45" customHeight="1" x14ac:dyDescent="0.25">
      <c r="K144" s="397"/>
    </row>
    <row r="145" spans="11:11" ht="14.45" customHeight="1" x14ac:dyDescent="0.25">
      <c r="K145" s="397"/>
    </row>
    <row r="146" spans="11:11" ht="14.45" customHeight="1" x14ac:dyDescent="0.25">
      <c r="K146" s="397"/>
    </row>
    <row r="147" spans="11:11" ht="14.45" customHeight="1" x14ac:dyDescent="0.25">
      <c r="K147" s="397"/>
    </row>
    <row r="148" spans="11:11" ht="14.45" customHeight="1" x14ac:dyDescent="0.25">
      <c r="K148" s="397"/>
    </row>
    <row r="149" spans="11:11" ht="14.45" customHeight="1" x14ac:dyDescent="0.25">
      <c r="K149" s="397"/>
    </row>
    <row r="150" spans="11:11" ht="14.45" customHeight="1" x14ac:dyDescent="0.25">
      <c r="K150" s="397"/>
    </row>
    <row r="151" spans="11:11" ht="14.45" customHeight="1" x14ac:dyDescent="0.25">
      <c r="K151" s="397"/>
    </row>
    <row r="152" spans="11:11" ht="14.45" customHeight="1" x14ac:dyDescent="0.25">
      <c r="K152" s="397"/>
    </row>
    <row r="153" spans="11:11" ht="14.45" customHeight="1" x14ac:dyDescent="0.25">
      <c r="K153" s="397"/>
    </row>
    <row r="154" spans="11:11" ht="14.45" customHeight="1" x14ac:dyDescent="0.25">
      <c r="K154" s="397"/>
    </row>
    <row r="155" spans="11:11" ht="14.45" customHeight="1" x14ac:dyDescent="0.25">
      <c r="K155" s="397"/>
    </row>
    <row r="156" spans="11:11" ht="14.45" customHeight="1" x14ac:dyDescent="0.25">
      <c r="K156" s="397"/>
    </row>
    <row r="157" spans="11:11" ht="14.45" customHeight="1" x14ac:dyDescent="0.25">
      <c r="K157" s="397"/>
    </row>
    <row r="158" spans="11:11" ht="14.45" customHeight="1" x14ac:dyDescent="0.25">
      <c r="K158" s="397"/>
    </row>
    <row r="159" spans="11:11" ht="14.45" customHeight="1" x14ac:dyDescent="0.25">
      <c r="K159" s="397"/>
    </row>
    <row r="160" spans="11:11" ht="14.45" customHeight="1" x14ac:dyDescent="0.25">
      <c r="K160" s="397"/>
    </row>
    <row r="161" spans="11:11" ht="14.45" customHeight="1" x14ac:dyDescent="0.25">
      <c r="K161" s="397"/>
    </row>
    <row r="162" spans="11:11" ht="14.45" customHeight="1" x14ac:dyDescent="0.25">
      <c r="K162" s="397"/>
    </row>
    <row r="163" spans="11:11" ht="14.45" customHeight="1" x14ac:dyDescent="0.25">
      <c r="K163" s="397"/>
    </row>
    <row r="164" spans="11:11" ht="14.45" customHeight="1" x14ac:dyDescent="0.25">
      <c r="K164" s="397"/>
    </row>
    <row r="165" spans="11:11" ht="14.45" customHeight="1" x14ac:dyDescent="0.25">
      <c r="K165" s="397"/>
    </row>
    <row r="166" spans="11:11" ht="14.45" customHeight="1" x14ac:dyDescent="0.25">
      <c r="K166" s="397"/>
    </row>
    <row r="167" spans="11:11" ht="14.45" customHeight="1" x14ac:dyDescent="0.25">
      <c r="K167" s="397"/>
    </row>
    <row r="168" spans="11:11" ht="14.45" customHeight="1" x14ac:dyDescent="0.25">
      <c r="K168" s="397"/>
    </row>
    <row r="169" spans="11:11" ht="14.45" customHeight="1" x14ac:dyDescent="0.25">
      <c r="K169" s="397"/>
    </row>
    <row r="170" spans="11:11" ht="14.45" customHeight="1" x14ac:dyDescent="0.25">
      <c r="K170" s="397"/>
    </row>
    <row r="171" spans="11:11" ht="14.45" customHeight="1" x14ac:dyDescent="0.25">
      <c r="K171" s="397"/>
    </row>
    <row r="172" spans="11:11" ht="14.45" customHeight="1" x14ac:dyDescent="0.25">
      <c r="K172" s="397"/>
    </row>
    <row r="173" spans="11:11" ht="14.45" customHeight="1" x14ac:dyDescent="0.25">
      <c r="K173" s="397"/>
    </row>
    <row r="174" spans="11:11" ht="14.45" customHeight="1" x14ac:dyDescent="0.25">
      <c r="K174" s="397"/>
    </row>
    <row r="175" spans="11:11" ht="14.45" customHeight="1" x14ac:dyDescent="0.25">
      <c r="K175" s="397"/>
    </row>
    <row r="176" spans="11:11" ht="14.45" customHeight="1" x14ac:dyDescent="0.25">
      <c r="K176" s="397"/>
    </row>
    <row r="177" spans="11:11" ht="14.45" customHeight="1" x14ac:dyDescent="0.25">
      <c r="K177" s="397"/>
    </row>
    <row r="178" spans="11:11" ht="14.45" customHeight="1" x14ac:dyDescent="0.25">
      <c r="K178" s="397"/>
    </row>
    <row r="179" spans="11:11" ht="14.45" customHeight="1" x14ac:dyDescent="0.25">
      <c r="K179" s="397"/>
    </row>
    <row r="180" spans="11:11" ht="14.45" customHeight="1" x14ac:dyDescent="0.25">
      <c r="K180" s="397"/>
    </row>
    <row r="181" spans="11:11" ht="14.45" customHeight="1" x14ac:dyDescent="0.25">
      <c r="K181" s="397"/>
    </row>
    <row r="182" spans="11:11" ht="14.45" customHeight="1" x14ac:dyDescent="0.25">
      <c r="K182" s="397"/>
    </row>
    <row r="183" spans="11:11" ht="14.45" customHeight="1" x14ac:dyDescent="0.25">
      <c r="K183" s="397"/>
    </row>
    <row r="184" spans="11:11" ht="14.45" customHeight="1" x14ac:dyDescent="0.25">
      <c r="K184" s="397"/>
    </row>
    <row r="185" spans="11:11" ht="14.45" customHeight="1" x14ac:dyDescent="0.25">
      <c r="K185" s="397"/>
    </row>
    <row r="186" spans="11:11" ht="14.45" customHeight="1" x14ac:dyDescent="0.25">
      <c r="K186" s="397"/>
    </row>
    <row r="187" spans="11:11" ht="14.45" customHeight="1" x14ac:dyDescent="0.25">
      <c r="K187" s="397"/>
    </row>
    <row r="188" spans="11:11" ht="14.45" customHeight="1" x14ac:dyDescent="0.25">
      <c r="K188" s="397"/>
    </row>
    <row r="189" spans="11:11" ht="14.45" customHeight="1" x14ac:dyDescent="0.25">
      <c r="K189" s="397"/>
    </row>
    <row r="190" spans="11:11" ht="14.45" customHeight="1" x14ac:dyDescent="0.25">
      <c r="K190" s="397"/>
    </row>
    <row r="191" spans="11:11" ht="14.45" customHeight="1" x14ac:dyDescent="0.25">
      <c r="K191" s="397"/>
    </row>
    <row r="192" spans="11:11" ht="14.45" customHeight="1" x14ac:dyDescent="0.25">
      <c r="K192" s="397"/>
    </row>
    <row r="193" spans="11:11" ht="14.45" customHeight="1" x14ac:dyDescent="0.25">
      <c r="K193" s="397"/>
    </row>
    <row r="194" spans="11:11" ht="14.45" customHeight="1" x14ac:dyDescent="0.25">
      <c r="K194" s="397"/>
    </row>
    <row r="195" spans="11:11" ht="14.45" customHeight="1" x14ac:dyDescent="0.25">
      <c r="K195" s="397"/>
    </row>
    <row r="196" spans="11:11" ht="14.45" customHeight="1" x14ac:dyDescent="0.25">
      <c r="K196" s="397"/>
    </row>
    <row r="197" spans="11:11" ht="14.45" customHeight="1" x14ac:dyDescent="0.25">
      <c r="K197" s="397"/>
    </row>
    <row r="198" spans="11:11" ht="14.45" customHeight="1" x14ac:dyDescent="0.25">
      <c r="K198" s="397"/>
    </row>
    <row r="199" spans="11:11" ht="14.45" customHeight="1" x14ac:dyDescent="0.25">
      <c r="K199" s="397"/>
    </row>
    <row r="200" spans="11:11" ht="14.45" customHeight="1" x14ac:dyDescent="0.25">
      <c r="K200" s="397"/>
    </row>
    <row r="201" spans="11:11" ht="14.45" customHeight="1" x14ac:dyDescent="0.25">
      <c r="K201" s="397"/>
    </row>
    <row r="202" spans="11:11" ht="14.45" customHeight="1" x14ac:dyDescent="0.25">
      <c r="K202" s="397"/>
    </row>
    <row r="203" spans="11:11" ht="14.45" customHeight="1" x14ac:dyDescent="0.25">
      <c r="K203" s="397"/>
    </row>
    <row r="204" spans="11:11" ht="14.45" customHeight="1" x14ac:dyDescent="0.25">
      <c r="K204" s="397"/>
    </row>
    <row r="205" spans="11:11" ht="14.45" customHeight="1" x14ac:dyDescent="0.25">
      <c r="K205" s="397"/>
    </row>
    <row r="206" spans="11:11" ht="14.45" customHeight="1" x14ac:dyDescent="0.25">
      <c r="K206" s="397"/>
    </row>
    <row r="207" spans="11:11" ht="14.45" customHeight="1" x14ac:dyDescent="0.25">
      <c r="K207" s="397"/>
    </row>
    <row r="208" spans="11:11" ht="14.45" customHeight="1" x14ac:dyDescent="0.25">
      <c r="K208" s="397"/>
    </row>
    <row r="209" spans="11:11" ht="14.45" customHeight="1" x14ac:dyDescent="0.25">
      <c r="K209" s="397"/>
    </row>
    <row r="210" spans="11:11" ht="14.45" customHeight="1" x14ac:dyDescent="0.25">
      <c r="K210" s="397"/>
    </row>
    <row r="211" spans="11:11" ht="14.45" customHeight="1" x14ac:dyDescent="0.25">
      <c r="K211" s="397"/>
    </row>
    <row r="212" spans="11:11" ht="14.45" customHeight="1" x14ac:dyDescent="0.25">
      <c r="K212" s="397"/>
    </row>
    <row r="213" spans="11:11" ht="14.45" customHeight="1" x14ac:dyDescent="0.25">
      <c r="K213" s="397"/>
    </row>
    <row r="214" spans="11:11" ht="14.45" customHeight="1" x14ac:dyDescent="0.25">
      <c r="K214" s="397"/>
    </row>
    <row r="215" spans="11:11" ht="14.45" customHeight="1" x14ac:dyDescent="0.25">
      <c r="K215" s="397"/>
    </row>
    <row r="216" spans="11:11" ht="14.45" customHeight="1" x14ac:dyDescent="0.25">
      <c r="K216" s="397"/>
    </row>
    <row r="217" spans="11:11" ht="14.45" customHeight="1" x14ac:dyDescent="0.25">
      <c r="K217" s="397"/>
    </row>
    <row r="218" spans="11:11" ht="14.45" customHeight="1" x14ac:dyDescent="0.25">
      <c r="K218" s="397"/>
    </row>
    <row r="219" spans="11:11" ht="14.45" customHeight="1" x14ac:dyDescent="0.25">
      <c r="K219" s="397"/>
    </row>
    <row r="220" spans="11:11" ht="14.45" customHeight="1" x14ac:dyDescent="0.25">
      <c r="K220" s="397"/>
    </row>
    <row r="221" spans="11:11" ht="14.45" customHeight="1" x14ac:dyDescent="0.25">
      <c r="K221" s="397"/>
    </row>
    <row r="222" spans="11:11" ht="14.45" customHeight="1" x14ac:dyDescent="0.25">
      <c r="K222" s="397"/>
    </row>
    <row r="223" spans="11:11" ht="14.45" customHeight="1" x14ac:dyDescent="0.25">
      <c r="K223" s="397"/>
    </row>
    <row r="224" spans="11:11" ht="14.45" customHeight="1" x14ac:dyDescent="0.25">
      <c r="K224" s="397"/>
    </row>
    <row r="225" spans="11:11" ht="14.45" customHeight="1" x14ac:dyDescent="0.25">
      <c r="K225" s="397"/>
    </row>
    <row r="226" spans="11:11" ht="14.45" customHeight="1" x14ac:dyDescent="0.25">
      <c r="K226" s="397"/>
    </row>
    <row r="227" spans="11:11" ht="14.45" customHeight="1" x14ac:dyDescent="0.25">
      <c r="K227" s="397"/>
    </row>
    <row r="228" spans="11:11" ht="14.45" customHeight="1" x14ac:dyDescent="0.25">
      <c r="K228" s="397"/>
    </row>
    <row r="229" spans="11:11" ht="14.45" customHeight="1" x14ac:dyDescent="0.25">
      <c r="K229" s="397"/>
    </row>
    <row r="230" spans="11:11" ht="14.45" customHeight="1" x14ac:dyDescent="0.25">
      <c r="K230" s="397"/>
    </row>
    <row r="231" spans="11:11" ht="14.45" customHeight="1" x14ac:dyDescent="0.25">
      <c r="K231" s="397"/>
    </row>
    <row r="232" spans="11:11" ht="14.45" customHeight="1" x14ac:dyDescent="0.25">
      <c r="K232" s="397"/>
    </row>
    <row r="233" spans="11:11" ht="14.45" customHeight="1" x14ac:dyDescent="0.25">
      <c r="K233" s="397"/>
    </row>
    <row r="234" spans="11:11" ht="14.45" customHeight="1" x14ac:dyDescent="0.25">
      <c r="K234" s="397"/>
    </row>
    <row r="235" spans="11:11" ht="14.45" customHeight="1" x14ac:dyDescent="0.25">
      <c r="K235" s="397"/>
    </row>
    <row r="236" spans="11:11" ht="14.45" customHeight="1" x14ac:dyDescent="0.25">
      <c r="K236" s="397"/>
    </row>
    <row r="237" spans="11:11" ht="14.45" customHeight="1" x14ac:dyDescent="0.25">
      <c r="K237" s="397"/>
    </row>
    <row r="238" spans="11:11" ht="14.45" customHeight="1" x14ac:dyDescent="0.25">
      <c r="K238" s="397"/>
    </row>
    <row r="239" spans="11:11" ht="14.45" customHeight="1" x14ac:dyDescent="0.25">
      <c r="K239" s="397"/>
    </row>
    <row r="240" spans="11:11" ht="14.45" customHeight="1" x14ac:dyDescent="0.25">
      <c r="K240" s="397"/>
    </row>
    <row r="241" spans="11:11" ht="14.45" customHeight="1" x14ac:dyDescent="0.25">
      <c r="K241" s="397"/>
    </row>
    <row r="242" spans="11:11" ht="14.45" customHeight="1" x14ac:dyDescent="0.25">
      <c r="K242" s="397"/>
    </row>
    <row r="243" spans="11:11" ht="14.45" customHeight="1" x14ac:dyDescent="0.25">
      <c r="K243" s="397"/>
    </row>
    <row r="244" spans="11:11" ht="14.45" customHeight="1" x14ac:dyDescent="0.25">
      <c r="K244" s="397"/>
    </row>
    <row r="245" spans="11:11" ht="14.45" customHeight="1" x14ac:dyDescent="0.25">
      <c r="K245" s="397"/>
    </row>
    <row r="246" spans="11:11" ht="14.45" customHeight="1" x14ac:dyDescent="0.25">
      <c r="K246" s="397"/>
    </row>
    <row r="247" spans="11:11" ht="14.45" customHeight="1" x14ac:dyDescent="0.25">
      <c r="K247" s="397"/>
    </row>
    <row r="248" spans="11:11" ht="14.45" customHeight="1" x14ac:dyDescent="0.25">
      <c r="K248" s="397"/>
    </row>
    <row r="249" spans="11:11" ht="14.45" customHeight="1" x14ac:dyDescent="0.25">
      <c r="K249" s="397"/>
    </row>
    <row r="250" spans="11:11" ht="14.45" customHeight="1" x14ac:dyDescent="0.25">
      <c r="K250" s="397"/>
    </row>
    <row r="251" spans="11:11" ht="14.45" customHeight="1" x14ac:dyDescent="0.25">
      <c r="K251" s="397"/>
    </row>
    <row r="252" spans="11:11" ht="14.45" customHeight="1" x14ac:dyDescent="0.25">
      <c r="K252" s="397"/>
    </row>
    <row r="253" spans="11:11" ht="14.45" customHeight="1" x14ac:dyDescent="0.25">
      <c r="K253" s="397"/>
    </row>
    <row r="254" spans="11:11" ht="14.45" customHeight="1" x14ac:dyDescent="0.25">
      <c r="K254" s="397"/>
    </row>
    <row r="255" spans="11:11" ht="14.45" customHeight="1" x14ac:dyDescent="0.25">
      <c r="K255" s="397"/>
    </row>
    <row r="256" spans="11:11" ht="14.45" customHeight="1" x14ac:dyDescent="0.25">
      <c r="K256" s="397"/>
    </row>
    <row r="257" spans="11:11" ht="14.45" customHeight="1" x14ac:dyDescent="0.25">
      <c r="K257" s="397"/>
    </row>
    <row r="258" spans="11:11" ht="14.45" customHeight="1" x14ac:dyDescent="0.25">
      <c r="K258" s="397"/>
    </row>
    <row r="259" spans="11:11" ht="14.45" customHeight="1" x14ac:dyDescent="0.25">
      <c r="K259" s="397"/>
    </row>
    <row r="260" spans="11:11" ht="14.45" customHeight="1" x14ac:dyDescent="0.25">
      <c r="K260" s="397"/>
    </row>
    <row r="261" spans="11:11" ht="14.45" customHeight="1" x14ac:dyDescent="0.25">
      <c r="K261" s="397"/>
    </row>
    <row r="262" spans="11:11" ht="14.45" customHeight="1" x14ac:dyDescent="0.25">
      <c r="K262" s="397"/>
    </row>
    <row r="263" spans="11:11" ht="14.45" customHeight="1" x14ac:dyDescent="0.25">
      <c r="K263" s="397"/>
    </row>
    <row r="264" spans="11:11" ht="14.45" customHeight="1" x14ac:dyDescent="0.25">
      <c r="K264" s="397"/>
    </row>
    <row r="265" spans="11:11" ht="14.45" customHeight="1" x14ac:dyDescent="0.25">
      <c r="K265" s="397"/>
    </row>
    <row r="266" spans="11:11" ht="14.45" customHeight="1" x14ac:dyDescent="0.25">
      <c r="K266" s="397"/>
    </row>
    <row r="267" spans="11:11" ht="14.45" customHeight="1" x14ac:dyDescent="0.25">
      <c r="K267" s="397"/>
    </row>
    <row r="268" spans="11:11" ht="14.45" customHeight="1" x14ac:dyDescent="0.25">
      <c r="K268" s="397"/>
    </row>
    <row r="269" spans="11:11" ht="14.45" customHeight="1" x14ac:dyDescent="0.25">
      <c r="K269" s="397"/>
    </row>
    <row r="270" spans="11:11" ht="14.45" customHeight="1" x14ac:dyDescent="0.25">
      <c r="K270" s="397"/>
    </row>
    <row r="271" spans="11:11" ht="14.45" customHeight="1" x14ac:dyDescent="0.25">
      <c r="K271" s="397"/>
    </row>
    <row r="272" spans="11:11" ht="14.45" customHeight="1" x14ac:dyDescent="0.25">
      <c r="K272" s="397"/>
    </row>
    <row r="273" spans="11:11" ht="14.45" customHeight="1" x14ac:dyDescent="0.25">
      <c r="K273" s="397"/>
    </row>
    <row r="274" spans="11:11" ht="14.45" customHeight="1" x14ac:dyDescent="0.25">
      <c r="K274" s="397"/>
    </row>
    <row r="275" spans="11:11" ht="14.45" customHeight="1" x14ac:dyDescent="0.25">
      <c r="K275" s="397"/>
    </row>
    <row r="276" spans="11:11" ht="14.45" customHeight="1" x14ac:dyDescent="0.25">
      <c r="K276" s="397"/>
    </row>
    <row r="277" spans="11:11" ht="14.45" customHeight="1" x14ac:dyDescent="0.25">
      <c r="K277" s="397"/>
    </row>
    <row r="278" spans="11:11" ht="14.45" customHeight="1" x14ac:dyDescent="0.25">
      <c r="K278" s="397"/>
    </row>
    <row r="279" spans="11:11" ht="14.45" customHeight="1" x14ac:dyDescent="0.25">
      <c r="K279" s="397"/>
    </row>
    <row r="280" spans="11:11" ht="14.45" customHeight="1" x14ac:dyDescent="0.25">
      <c r="K280" s="397"/>
    </row>
    <row r="281" spans="11:11" ht="14.45" customHeight="1" x14ac:dyDescent="0.25">
      <c r="K281" s="397"/>
    </row>
    <row r="282" spans="11:11" ht="14.45" customHeight="1" x14ac:dyDescent="0.25">
      <c r="K282" s="397"/>
    </row>
    <row r="283" spans="11:11" ht="14.45" customHeight="1" x14ac:dyDescent="0.25">
      <c r="K283" s="397"/>
    </row>
    <row r="284" spans="11:11" ht="14.45" customHeight="1" x14ac:dyDescent="0.25">
      <c r="K284" s="397"/>
    </row>
    <row r="285" spans="11:11" ht="14.45" customHeight="1" x14ac:dyDescent="0.25">
      <c r="K285" s="397"/>
    </row>
    <row r="286" spans="11:11" ht="14.45" customHeight="1" x14ac:dyDescent="0.25">
      <c r="K286" s="397"/>
    </row>
    <row r="287" spans="11:11" ht="14.45" customHeight="1" x14ac:dyDescent="0.25">
      <c r="K287" s="397"/>
    </row>
    <row r="288" spans="11:11" ht="14.45" customHeight="1" x14ac:dyDescent="0.25">
      <c r="K288" s="397"/>
    </row>
    <row r="289" spans="11:11" ht="14.45" customHeight="1" x14ac:dyDescent="0.25">
      <c r="K289" s="397"/>
    </row>
    <row r="290" spans="11:11" ht="14.45" customHeight="1" x14ac:dyDescent="0.25">
      <c r="K290" s="397"/>
    </row>
    <row r="291" spans="11:11" ht="14.45" customHeight="1" x14ac:dyDescent="0.25">
      <c r="K291" s="397"/>
    </row>
    <row r="292" spans="11:11" ht="14.45" customHeight="1" x14ac:dyDescent="0.25">
      <c r="K292" s="397"/>
    </row>
    <row r="293" spans="11:11" ht="14.45" customHeight="1" x14ac:dyDescent="0.25">
      <c r="K293" s="397"/>
    </row>
    <row r="294" spans="11:11" ht="14.45" customHeight="1" x14ac:dyDescent="0.25">
      <c r="K294" s="397"/>
    </row>
    <row r="295" spans="11:11" ht="14.45" customHeight="1" x14ac:dyDescent="0.25">
      <c r="K295" s="397"/>
    </row>
    <row r="296" spans="11:11" ht="14.45" customHeight="1" x14ac:dyDescent="0.25">
      <c r="K296" s="397"/>
    </row>
    <row r="297" spans="11:11" ht="14.45" customHeight="1" x14ac:dyDescent="0.25">
      <c r="K297" s="397"/>
    </row>
    <row r="298" spans="11:11" ht="14.45" customHeight="1" x14ac:dyDescent="0.25">
      <c r="K298" s="397"/>
    </row>
    <row r="299" spans="11:11" ht="14.45" customHeight="1" x14ac:dyDescent="0.25">
      <c r="K299" s="397"/>
    </row>
    <row r="300" spans="11:11" ht="14.45" customHeight="1" x14ac:dyDescent="0.25">
      <c r="K300" s="397"/>
    </row>
    <row r="301" spans="11:11" ht="14.45" customHeight="1" x14ac:dyDescent="0.25">
      <c r="K301" s="397"/>
    </row>
    <row r="302" spans="11:11" ht="14.45" customHeight="1" x14ac:dyDescent="0.25">
      <c r="K302" s="397"/>
    </row>
    <row r="303" spans="11:11" ht="14.45" customHeight="1" x14ac:dyDescent="0.25">
      <c r="K303" s="397"/>
    </row>
    <row r="304" spans="11:11" ht="14.45" customHeight="1" x14ac:dyDescent="0.25">
      <c r="K304" s="397"/>
    </row>
    <row r="305" spans="11:11" ht="14.45" customHeight="1" x14ac:dyDescent="0.25">
      <c r="K305" s="397"/>
    </row>
    <row r="306" spans="11:11" ht="14.45" customHeight="1" x14ac:dyDescent="0.25">
      <c r="K306" s="397"/>
    </row>
    <row r="307" spans="11:11" ht="14.45" customHeight="1" x14ac:dyDescent="0.25">
      <c r="K307" s="397"/>
    </row>
    <row r="308" spans="11:11" ht="14.45" customHeight="1" x14ac:dyDescent="0.25">
      <c r="K308" s="397"/>
    </row>
    <row r="309" spans="11:11" ht="14.45" customHeight="1" x14ac:dyDescent="0.25">
      <c r="K309" s="397"/>
    </row>
    <row r="310" spans="11:11" ht="14.45" customHeight="1" x14ac:dyDescent="0.25">
      <c r="K310" s="397"/>
    </row>
    <row r="311" spans="11:11" ht="14.45" customHeight="1" x14ac:dyDescent="0.25">
      <c r="K311" s="397"/>
    </row>
    <row r="312" spans="11:11" ht="14.45" customHeight="1" x14ac:dyDescent="0.25">
      <c r="K312" s="397"/>
    </row>
    <row r="313" spans="11:11" ht="14.45" customHeight="1" x14ac:dyDescent="0.25">
      <c r="K313" s="397"/>
    </row>
    <row r="314" spans="11:11" ht="14.45" customHeight="1" x14ac:dyDescent="0.25">
      <c r="K314" s="397"/>
    </row>
    <row r="315" spans="11:11" ht="14.45" customHeight="1" x14ac:dyDescent="0.25">
      <c r="K315" s="397"/>
    </row>
    <row r="316" spans="11:11" ht="14.45" customHeight="1" x14ac:dyDescent="0.25">
      <c r="K316" s="397"/>
    </row>
    <row r="317" spans="11:11" ht="14.45" customHeight="1" x14ac:dyDescent="0.25">
      <c r="K317" s="397"/>
    </row>
    <row r="318" spans="11:11" ht="14.45" customHeight="1" x14ac:dyDescent="0.25">
      <c r="K318" s="397"/>
    </row>
    <row r="319" spans="11:11" ht="14.45" customHeight="1" x14ac:dyDescent="0.25">
      <c r="K319" s="397"/>
    </row>
    <row r="320" spans="11:11" ht="14.45" customHeight="1" x14ac:dyDescent="0.25">
      <c r="K320" s="397"/>
    </row>
    <row r="321" spans="11:11" ht="14.45" customHeight="1" x14ac:dyDescent="0.25">
      <c r="K321" s="397"/>
    </row>
    <row r="322" spans="11:11" ht="14.45" customHeight="1" x14ac:dyDescent="0.25">
      <c r="K322" s="397"/>
    </row>
    <row r="323" spans="11:11" ht="14.45" customHeight="1" x14ac:dyDescent="0.25">
      <c r="K323" s="397"/>
    </row>
    <row r="324" spans="11:11" ht="14.45" customHeight="1" x14ac:dyDescent="0.25">
      <c r="K324" s="397"/>
    </row>
    <row r="325" spans="11:11" ht="14.45" customHeight="1" x14ac:dyDescent="0.25">
      <c r="K325" s="397"/>
    </row>
    <row r="326" spans="11:11" ht="14.45" customHeight="1" x14ac:dyDescent="0.25">
      <c r="K326" s="397"/>
    </row>
    <row r="327" spans="11:11" ht="14.45" customHeight="1" x14ac:dyDescent="0.25">
      <c r="K327" s="397"/>
    </row>
    <row r="328" spans="11:11" ht="14.45" customHeight="1" x14ac:dyDescent="0.25">
      <c r="K328" s="397"/>
    </row>
    <row r="329" spans="11:11" ht="14.45" customHeight="1" x14ac:dyDescent="0.25">
      <c r="K329" s="397"/>
    </row>
    <row r="330" spans="11:11" ht="14.45" customHeight="1" x14ac:dyDescent="0.25">
      <c r="K330" s="397"/>
    </row>
    <row r="331" spans="11:11" ht="14.45" customHeight="1" x14ac:dyDescent="0.25">
      <c r="K331" s="397"/>
    </row>
    <row r="332" spans="11:11" ht="14.45" customHeight="1" x14ac:dyDescent="0.25">
      <c r="K332" s="397"/>
    </row>
    <row r="333" spans="11:11" ht="14.45" customHeight="1" x14ac:dyDescent="0.25">
      <c r="K333" s="397"/>
    </row>
    <row r="334" spans="11:11" ht="14.45" customHeight="1" x14ac:dyDescent="0.25">
      <c r="K334" s="397"/>
    </row>
    <row r="335" spans="11:11" ht="14.45" customHeight="1" x14ac:dyDescent="0.25">
      <c r="K335" s="397"/>
    </row>
    <row r="336" spans="11:11" ht="14.45" customHeight="1" x14ac:dyDescent="0.25">
      <c r="K336" s="397"/>
    </row>
    <row r="337" spans="11:11" ht="14.45" customHeight="1" x14ac:dyDescent="0.25">
      <c r="K337" s="397"/>
    </row>
    <row r="338" spans="11:11" ht="14.45" customHeight="1" x14ac:dyDescent="0.25">
      <c r="K338" s="397"/>
    </row>
    <row r="339" spans="11:11" ht="14.45" customHeight="1" x14ac:dyDescent="0.25">
      <c r="K339" s="397"/>
    </row>
    <row r="340" spans="11:11" ht="14.45" customHeight="1" x14ac:dyDescent="0.25">
      <c r="K340" s="397"/>
    </row>
    <row r="341" spans="11:11" ht="14.45" customHeight="1" x14ac:dyDescent="0.25">
      <c r="K341" s="397"/>
    </row>
    <row r="342" spans="11:11" ht="14.45" customHeight="1" x14ac:dyDescent="0.25">
      <c r="K342" s="397"/>
    </row>
    <row r="343" spans="11:11" ht="14.45" customHeight="1" x14ac:dyDescent="0.25">
      <c r="K343" s="397"/>
    </row>
    <row r="344" spans="11:11" ht="14.45" customHeight="1" x14ac:dyDescent="0.25">
      <c r="K344" s="397"/>
    </row>
    <row r="345" spans="11:11" ht="14.45" customHeight="1" x14ac:dyDescent="0.25">
      <c r="K345" s="397"/>
    </row>
    <row r="346" spans="11:11" ht="14.45" customHeight="1" x14ac:dyDescent="0.25">
      <c r="K346" s="397"/>
    </row>
    <row r="347" spans="11:11" ht="14.45" customHeight="1" x14ac:dyDescent="0.25">
      <c r="K347" s="397"/>
    </row>
    <row r="348" spans="11:11" ht="14.45" customHeight="1" x14ac:dyDescent="0.25">
      <c r="K348" s="397"/>
    </row>
    <row r="349" spans="11:11" ht="14.45" customHeight="1" x14ac:dyDescent="0.25">
      <c r="K349" s="397"/>
    </row>
    <row r="350" spans="11:11" ht="14.45" customHeight="1" x14ac:dyDescent="0.25">
      <c r="K350" s="397"/>
    </row>
    <row r="351" spans="11:11" ht="14.45" customHeight="1" x14ac:dyDescent="0.25">
      <c r="K351" s="397"/>
    </row>
    <row r="352" spans="11:11" ht="14.45" customHeight="1" x14ac:dyDescent="0.25">
      <c r="K352" s="397"/>
    </row>
    <row r="353" spans="11:11" ht="14.45" customHeight="1" x14ac:dyDescent="0.25">
      <c r="K353" s="397"/>
    </row>
    <row r="354" spans="11:11" ht="14.45" customHeight="1" x14ac:dyDescent="0.25">
      <c r="K354" s="397"/>
    </row>
    <row r="355" spans="11:11" ht="14.45" customHeight="1" x14ac:dyDescent="0.25">
      <c r="K355" s="397"/>
    </row>
    <row r="356" spans="11:11" ht="14.45" customHeight="1" x14ac:dyDescent="0.25">
      <c r="K356" s="397"/>
    </row>
    <row r="357" spans="11:11" ht="14.45" customHeight="1" x14ac:dyDescent="0.25">
      <c r="K357" s="397"/>
    </row>
    <row r="358" spans="11:11" ht="14.45" customHeight="1" x14ac:dyDescent="0.25">
      <c r="K358" s="397"/>
    </row>
    <row r="359" spans="11:11" ht="14.45" customHeight="1" x14ac:dyDescent="0.25">
      <c r="K359" s="397"/>
    </row>
    <row r="360" spans="11:11" ht="14.45" customHeight="1" x14ac:dyDescent="0.25">
      <c r="K360" s="397"/>
    </row>
    <row r="361" spans="11:11" ht="14.45" customHeight="1" x14ac:dyDescent="0.25">
      <c r="K361" s="397"/>
    </row>
    <row r="362" spans="11:11" ht="14.45" customHeight="1" x14ac:dyDescent="0.25">
      <c r="K362" s="397"/>
    </row>
    <row r="363" spans="11:11" ht="14.45" customHeight="1" x14ac:dyDescent="0.25">
      <c r="K363" s="397"/>
    </row>
    <row r="364" spans="11:11" ht="14.45" customHeight="1" x14ac:dyDescent="0.25">
      <c r="K364" s="397"/>
    </row>
    <row r="365" spans="11:11" ht="14.45" customHeight="1" x14ac:dyDescent="0.25">
      <c r="K365" s="397"/>
    </row>
    <row r="366" spans="11:11" ht="14.45" customHeight="1" x14ac:dyDescent="0.25">
      <c r="K366" s="397"/>
    </row>
    <row r="367" spans="11:11" ht="14.45" customHeight="1" x14ac:dyDescent="0.25">
      <c r="K367" s="397"/>
    </row>
    <row r="368" spans="11:11" ht="14.45" customHeight="1" x14ac:dyDescent="0.25">
      <c r="K368" s="397"/>
    </row>
    <row r="369" spans="11:11" ht="14.45" customHeight="1" x14ac:dyDescent="0.25">
      <c r="K369" s="397"/>
    </row>
    <row r="370" spans="11:11" ht="14.45" customHeight="1" x14ac:dyDescent="0.25">
      <c r="K370" s="397"/>
    </row>
    <row r="371" spans="11:11" ht="14.45" customHeight="1" x14ac:dyDescent="0.25">
      <c r="K371" s="397"/>
    </row>
    <row r="372" spans="11:11" ht="14.45" customHeight="1" x14ac:dyDescent="0.25">
      <c r="K372" s="397"/>
    </row>
    <row r="373" spans="11:11" ht="14.45" customHeight="1" x14ac:dyDescent="0.25">
      <c r="K373" s="397"/>
    </row>
    <row r="374" spans="11:11" ht="14.45" customHeight="1" x14ac:dyDescent="0.25">
      <c r="K374" s="397"/>
    </row>
    <row r="375" spans="11:11" ht="14.45" customHeight="1" x14ac:dyDescent="0.25">
      <c r="K375" s="397"/>
    </row>
    <row r="376" spans="11:11" ht="14.45" customHeight="1" x14ac:dyDescent="0.25">
      <c r="K376" s="397"/>
    </row>
    <row r="377" spans="11:11" ht="14.45" customHeight="1" x14ac:dyDescent="0.25">
      <c r="K377" s="397"/>
    </row>
    <row r="378" spans="11:11" ht="14.45" customHeight="1" x14ac:dyDescent="0.25">
      <c r="K378" s="397"/>
    </row>
    <row r="379" spans="11:11" ht="14.45" customHeight="1" x14ac:dyDescent="0.25">
      <c r="K379" s="397"/>
    </row>
    <row r="380" spans="11:11" ht="14.45" customHeight="1" x14ac:dyDescent="0.25">
      <c r="K380" s="397"/>
    </row>
    <row r="381" spans="11:11" ht="14.45" customHeight="1" x14ac:dyDescent="0.25">
      <c r="K381" s="397"/>
    </row>
    <row r="382" spans="11:11" ht="14.45" customHeight="1" x14ac:dyDescent="0.25">
      <c r="K382" s="397"/>
    </row>
    <row r="383" spans="11:11" ht="14.45" customHeight="1" x14ac:dyDescent="0.25">
      <c r="K383" s="397"/>
    </row>
    <row r="384" spans="11:11" ht="14.45" customHeight="1" x14ac:dyDescent="0.25">
      <c r="K384" s="397"/>
    </row>
    <row r="385" spans="11:11" ht="14.45" customHeight="1" x14ac:dyDescent="0.25">
      <c r="K385" s="397"/>
    </row>
    <row r="386" spans="11:11" ht="14.45" customHeight="1" x14ac:dyDescent="0.25">
      <c r="K386" s="397"/>
    </row>
    <row r="387" spans="11:11" ht="14.45" customHeight="1" x14ac:dyDescent="0.25">
      <c r="K387" s="397"/>
    </row>
    <row r="388" spans="11:11" ht="14.45" customHeight="1" x14ac:dyDescent="0.25">
      <c r="K388" s="397"/>
    </row>
    <row r="389" spans="11:11" ht="14.45" customHeight="1" x14ac:dyDescent="0.25">
      <c r="K389" s="397"/>
    </row>
    <row r="390" spans="11:11" ht="14.45" customHeight="1" x14ac:dyDescent="0.25">
      <c r="K390" s="397"/>
    </row>
    <row r="391" spans="11:11" ht="14.45" customHeight="1" x14ac:dyDescent="0.25">
      <c r="K391" s="397"/>
    </row>
    <row r="392" spans="11:11" ht="14.45" customHeight="1" x14ac:dyDescent="0.25">
      <c r="K392" s="397"/>
    </row>
    <row r="393" spans="11:11" ht="14.45" customHeight="1" x14ac:dyDescent="0.25">
      <c r="K393" s="397"/>
    </row>
    <row r="394" spans="11:11" ht="14.45" customHeight="1" x14ac:dyDescent="0.25">
      <c r="K394" s="397"/>
    </row>
    <row r="395" spans="11:11" ht="14.45" customHeight="1" x14ac:dyDescent="0.25">
      <c r="K395" s="397"/>
    </row>
    <row r="396" spans="11:11" ht="14.45" customHeight="1" x14ac:dyDescent="0.25">
      <c r="K396" s="397"/>
    </row>
    <row r="397" spans="11:11" ht="14.45" customHeight="1" x14ac:dyDescent="0.25">
      <c r="K397" s="397"/>
    </row>
    <row r="398" spans="11:11" ht="14.45" customHeight="1" x14ac:dyDescent="0.25">
      <c r="K398" s="397"/>
    </row>
    <row r="399" spans="11:11" ht="14.45" customHeight="1" x14ac:dyDescent="0.25">
      <c r="K399" s="397"/>
    </row>
    <row r="400" spans="11:11" ht="14.45" customHeight="1" x14ac:dyDescent="0.25">
      <c r="K400" s="397"/>
    </row>
    <row r="401" spans="11:11" ht="14.45" customHeight="1" x14ac:dyDescent="0.25">
      <c r="K401" s="397"/>
    </row>
    <row r="402" spans="11:11" ht="14.45" customHeight="1" x14ac:dyDescent="0.25">
      <c r="K402" s="397"/>
    </row>
    <row r="403" spans="11:11" ht="14.45" customHeight="1" x14ac:dyDescent="0.25">
      <c r="K403" s="397"/>
    </row>
    <row r="404" spans="11:11" ht="14.45" customHeight="1" x14ac:dyDescent="0.25">
      <c r="K404" s="397"/>
    </row>
    <row r="405" spans="11:11" ht="14.45" customHeight="1" x14ac:dyDescent="0.25">
      <c r="K405" s="397"/>
    </row>
    <row r="406" spans="11:11" ht="14.45" customHeight="1" x14ac:dyDescent="0.25">
      <c r="K406" s="397"/>
    </row>
    <row r="407" spans="11:11" ht="14.45" customHeight="1" x14ac:dyDescent="0.25">
      <c r="K407" s="397"/>
    </row>
    <row r="408" spans="11:11" ht="14.45" customHeight="1" x14ac:dyDescent="0.25">
      <c r="K408" s="397"/>
    </row>
    <row r="409" spans="11:11" ht="14.45" customHeight="1" x14ac:dyDescent="0.25">
      <c r="K409" s="397"/>
    </row>
    <row r="410" spans="11:11" ht="14.45" customHeight="1" x14ac:dyDescent="0.25">
      <c r="K410" s="397"/>
    </row>
    <row r="411" spans="11:11" ht="14.45" customHeight="1" x14ac:dyDescent="0.25">
      <c r="K411" s="397"/>
    </row>
    <row r="412" spans="11:11" ht="14.45" customHeight="1" x14ac:dyDescent="0.25">
      <c r="K412" s="397"/>
    </row>
    <row r="413" spans="11:11" ht="14.45" customHeight="1" x14ac:dyDescent="0.25">
      <c r="K413" s="397"/>
    </row>
    <row r="414" spans="11:11" ht="14.45" customHeight="1" x14ac:dyDescent="0.25">
      <c r="K414" s="397"/>
    </row>
    <row r="415" spans="11:11" ht="14.45" customHeight="1" x14ac:dyDescent="0.25">
      <c r="K415" s="397"/>
    </row>
    <row r="416" spans="11:11" ht="14.45" customHeight="1" x14ac:dyDescent="0.25">
      <c r="K416" s="397"/>
    </row>
    <row r="417" spans="1:11" ht="14.45" customHeight="1" x14ac:dyDescent="0.25">
      <c r="K417" s="397"/>
    </row>
    <row r="418" spans="1:11" ht="14.45" customHeight="1" x14ac:dyDescent="0.25">
      <c r="K418" s="397"/>
    </row>
    <row r="419" spans="1:11" ht="14.45" customHeight="1" x14ac:dyDescent="0.25">
      <c r="K419" s="397"/>
    </row>
    <row r="420" spans="1:11" ht="14.45" customHeight="1" x14ac:dyDescent="0.25">
      <c r="K420" s="397"/>
    </row>
    <row r="421" spans="1:11" ht="14.45" customHeight="1" x14ac:dyDescent="0.25">
      <c r="K421" s="397"/>
    </row>
    <row r="422" spans="1:11" ht="14.45" customHeight="1" x14ac:dyDescent="0.25">
      <c r="K422" s="397"/>
    </row>
    <row r="423" spans="1:11" ht="14.45" customHeight="1" x14ac:dyDescent="0.25">
      <c r="K423" s="397"/>
    </row>
    <row r="424" spans="1:11" ht="14.45" customHeight="1" x14ac:dyDescent="0.25">
      <c r="K424" s="397"/>
    </row>
    <row r="425" spans="1:11" ht="14.45" customHeight="1" x14ac:dyDescent="0.25">
      <c r="A425" s="206"/>
      <c r="B425" s="204"/>
      <c r="C425" s="43"/>
      <c r="D425" s="41"/>
      <c r="E425" s="43"/>
      <c r="F425" s="41"/>
    </row>
    <row r="426" spans="1:11" ht="14.45" customHeight="1" x14ac:dyDescent="0.25">
      <c r="A426" s="206"/>
      <c r="B426" s="204"/>
      <c r="C426" s="43"/>
      <c r="D426" s="41"/>
      <c r="E426" s="43"/>
      <c r="F426" s="41"/>
    </row>
    <row r="427" spans="1:11" ht="14.45" customHeight="1" x14ac:dyDescent="0.25">
      <c r="A427" s="206"/>
      <c r="B427" s="204"/>
      <c r="C427" s="43"/>
      <c r="D427" s="41"/>
      <c r="E427" s="43"/>
      <c r="F427" s="41"/>
    </row>
    <row r="428" spans="1:11" ht="14.45" customHeight="1" x14ac:dyDescent="0.25">
      <c r="A428" s="989"/>
      <c r="B428" s="990"/>
      <c r="C428" s="12"/>
      <c r="D428" s="12"/>
      <c r="E428" s="12"/>
      <c r="F428" s="12"/>
    </row>
    <row r="429" spans="1:11" ht="14.45" customHeight="1" x14ac:dyDescent="0.25">
      <c r="A429" s="206"/>
      <c r="B429" s="204"/>
      <c r="C429" s="43"/>
      <c r="D429" s="41"/>
      <c r="E429" s="43"/>
      <c r="F429" s="41"/>
    </row>
    <row r="430" spans="1:11" ht="14.45" customHeight="1" x14ac:dyDescent="0.25">
      <c r="A430" s="206"/>
      <c r="B430" s="204"/>
      <c r="C430" s="12"/>
      <c r="D430" s="41"/>
      <c r="E430" s="12"/>
      <c r="F430" s="41"/>
    </row>
    <row r="431" spans="1:11" ht="14.45" customHeight="1" x14ac:dyDescent="0.25">
      <c r="A431" s="206"/>
      <c r="B431" s="204"/>
      <c r="C431" s="12"/>
      <c r="D431" s="41"/>
      <c r="E431" s="12"/>
      <c r="F431" s="41"/>
    </row>
    <row r="432" spans="1:11" ht="14.45" customHeight="1" x14ac:dyDescent="0.25">
      <c r="A432" s="206"/>
      <c r="B432" s="204"/>
      <c r="C432" s="12"/>
      <c r="D432" s="41"/>
      <c r="E432" s="12"/>
      <c r="F432" s="41"/>
    </row>
    <row r="433" spans="1:6" ht="14.45" customHeight="1" x14ac:dyDescent="0.25">
      <c r="A433" s="206"/>
      <c r="B433" s="204"/>
      <c r="C433" s="12"/>
      <c r="D433" s="41"/>
      <c r="E433" s="12"/>
      <c r="F433" s="41"/>
    </row>
    <row r="434" spans="1:6" ht="14.45" customHeight="1" x14ac:dyDescent="0.25">
      <c r="A434" s="206"/>
      <c r="B434" s="204"/>
      <c r="C434" s="12"/>
      <c r="D434" s="41"/>
      <c r="E434" s="12"/>
      <c r="F434" s="41"/>
    </row>
    <row r="435" spans="1:6" ht="14.45" customHeight="1" x14ac:dyDescent="0.25">
      <c r="A435" s="206"/>
      <c r="B435" s="204"/>
      <c r="C435" s="12"/>
      <c r="D435" s="41"/>
      <c r="E435" s="12"/>
      <c r="F435" s="41"/>
    </row>
    <row r="436" spans="1:6" ht="14.45" customHeight="1" x14ac:dyDescent="0.25">
      <c r="A436" s="206"/>
      <c r="B436" s="204"/>
      <c r="C436" s="12"/>
      <c r="D436" s="41"/>
      <c r="E436" s="12"/>
      <c r="F436" s="41"/>
    </row>
    <row r="437" spans="1:6" ht="14.45" customHeight="1" x14ac:dyDescent="0.25">
      <c r="A437" s="206"/>
      <c r="B437" s="204"/>
      <c r="C437" s="12"/>
      <c r="D437" s="41"/>
      <c r="E437" s="12"/>
      <c r="F437" s="41"/>
    </row>
    <row r="438" spans="1:6" ht="14.45" customHeight="1" x14ac:dyDescent="0.25">
      <c r="A438" s="206"/>
      <c r="B438" s="204"/>
      <c r="C438" s="12"/>
      <c r="D438" s="41"/>
      <c r="E438" s="12"/>
      <c r="F438" s="41"/>
    </row>
    <row r="439" spans="1:6" ht="14.45" customHeight="1" x14ac:dyDescent="0.25">
      <c r="A439" s="206"/>
      <c r="B439" s="204"/>
      <c r="C439" s="12"/>
      <c r="D439" s="41"/>
      <c r="E439" s="12"/>
      <c r="F439" s="41"/>
    </row>
    <row r="440" spans="1:6" ht="14.45" customHeight="1" x14ac:dyDescent="0.25">
      <c r="A440" s="206"/>
      <c r="B440" s="204"/>
      <c r="C440" s="12"/>
      <c r="D440" s="41"/>
      <c r="E440" s="12"/>
      <c r="F440" s="41"/>
    </row>
    <row r="441" spans="1:6" ht="14.45" customHeight="1" x14ac:dyDescent="0.25">
      <c r="A441" s="206"/>
      <c r="B441" s="204"/>
      <c r="C441" s="12"/>
      <c r="D441" s="41"/>
      <c r="E441" s="12"/>
      <c r="F441" s="41"/>
    </row>
    <row r="442" spans="1:6" ht="14.45" customHeight="1" x14ac:dyDescent="0.25">
      <c r="A442" s="206"/>
      <c r="B442" s="204"/>
      <c r="C442" s="12"/>
      <c r="D442" s="41"/>
      <c r="E442" s="12"/>
      <c r="F442" s="41"/>
    </row>
    <row r="443" spans="1:6" ht="14.45" customHeight="1" x14ac:dyDescent="0.25">
      <c r="A443" s="206"/>
      <c r="B443" s="204"/>
      <c r="C443" s="43"/>
      <c r="D443" s="41"/>
      <c r="E443" s="43"/>
      <c r="F443" s="41"/>
    </row>
    <row r="444" spans="1:6" ht="14.45" customHeight="1" x14ac:dyDescent="0.25">
      <c r="A444" s="206"/>
      <c r="B444" s="204"/>
      <c r="C444" s="43"/>
      <c r="D444" s="41"/>
      <c r="E444" s="43"/>
      <c r="F444" s="41"/>
    </row>
    <row r="445" spans="1:6" ht="14.45" customHeight="1" x14ac:dyDescent="0.25">
      <c r="A445" s="206"/>
      <c r="B445" s="204"/>
      <c r="C445" s="43"/>
      <c r="D445" s="41"/>
      <c r="E445" s="43"/>
      <c r="F445" s="41"/>
    </row>
    <row r="446" spans="1:6" ht="14.45" customHeight="1" x14ac:dyDescent="0.25">
      <c r="A446" s="206"/>
      <c r="B446" s="205"/>
      <c r="C446" s="43"/>
      <c r="D446" s="41"/>
      <c r="E446" s="43"/>
      <c r="F446" s="41"/>
    </row>
    <row r="447" spans="1:6" ht="14.45" customHeight="1" x14ac:dyDescent="0.25">
      <c r="A447" s="206"/>
      <c r="B447" s="205"/>
      <c r="C447" s="43"/>
      <c r="D447" s="41"/>
      <c r="E447" s="43"/>
      <c r="F447" s="41"/>
    </row>
  </sheetData>
  <protectedRanges>
    <protectedRange sqref="K1:K2 K107:K65536 A1:B1 D1:IV1" name="Plage2"/>
    <protectedRange sqref="A95:C95 K3:K106" name="Plage2_1"/>
  </protectedRanges>
  <mergeCells count="5">
    <mergeCell ref="A3:I3"/>
    <mergeCell ref="J3:K3"/>
    <mergeCell ref="D1:E1"/>
    <mergeCell ref="B1:C1"/>
    <mergeCell ref="A428:B428"/>
  </mergeCells>
  <phoneticPr fontId="0" type="noConversion"/>
  <pageMargins left="0.7" right="0.7" top="0.75" bottom="0.75" header="0.3" footer="0.3"/>
  <pageSetup paperSize="9" scale="66" fitToHeight="0" orientation="portrait" r:id="rId1"/>
  <rowBreaks count="1" manualBreakCount="1">
    <brk id="4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view="pageBreakPreview" topLeftCell="A10" zoomScale="60" zoomScaleNormal="100" workbookViewId="0">
      <selection activeCell="B2" sqref="B2:D2"/>
    </sheetView>
  </sheetViews>
  <sheetFormatPr defaultColWidth="11.42578125" defaultRowHeight="12.75" x14ac:dyDescent="0.2"/>
  <cols>
    <col min="1" max="1" width="11.42578125" style="23" customWidth="1"/>
    <col min="2" max="2" width="5.140625" style="23" customWidth="1"/>
    <col min="3" max="3" width="9.28515625" style="23" customWidth="1"/>
    <col min="4" max="4" width="12.42578125" style="23" customWidth="1"/>
    <col min="5" max="5" width="6.28515625" style="23" customWidth="1"/>
    <col min="6" max="6" width="9.85546875" style="23" customWidth="1"/>
    <col min="7" max="7" width="4.85546875" style="23" hidden="1" customWidth="1"/>
    <col min="8" max="8" width="5.85546875" style="23" hidden="1" customWidth="1"/>
    <col min="9" max="9" width="7.42578125" style="23" customWidth="1"/>
    <col min="10" max="10" width="5.7109375" style="23" customWidth="1"/>
    <col min="11" max="11" width="10.7109375" style="23" customWidth="1"/>
    <col min="12" max="12" width="9.7109375" style="23" customWidth="1"/>
    <col min="13" max="13" width="12.7109375" style="23" customWidth="1"/>
    <col min="14" max="14" width="17.7109375" style="23" customWidth="1"/>
    <col min="15" max="16384" width="11.42578125" style="23"/>
  </cols>
  <sheetData>
    <row r="1" spans="1:14" x14ac:dyDescent="0.2">
      <c r="A1" s="307" t="s">
        <v>81</v>
      </c>
      <c r="B1" s="821">
        <f>'1'!O15</f>
        <v>0</v>
      </c>
      <c r="C1" s="822"/>
      <c r="D1" s="543" t="s">
        <v>1007</v>
      </c>
      <c r="E1" s="863"/>
      <c r="F1" s="863"/>
      <c r="G1" s="26"/>
      <c r="H1" s="26"/>
      <c r="I1" s="26"/>
      <c r="J1" s="27"/>
      <c r="K1" s="857"/>
      <c r="L1" s="857"/>
      <c r="M1" s="856"/>
      <c r="N1" s="857"/>
    </row>
    <row r="2" spans="1:14" x14ac:dyDescent="0.2">
      <c r="A2" s="306"/>
      <c r="B2" s="861"/>
      <c r="C2" s="861"/>
      <c r="D2" s="861"/>
      <c r="E2" s="862"/>
      <c r="F2" s="862"/>
      <c r="G2" s="99"/>
      <c r="H2" s="154"/>
      <c r="I2" s="856"/>
      <c r="J2" s="856"/>
      <c r="K2" s="856"/>
      <c r="L2" s="856"/>
      <c r="M2" s="27"/>
      <c r="N2" s="27"/>
    </row>
    <row r="4" spans="1:14" x14ac:dyDescent="0.2">
      <c r="A4" s="858" t="s">
        <v>393</v>
      </c>
      <c r="B4" s="858"/>
      <c r="C4" s="858"/>
      <c r="D4" s="858"/>
      <c r="E4" s="858"/>
      <c r="F4" s="858"/>
      <c r="G4" s="858"/>
      <c r="H4" s="858"/>
      <c r="I4" s="858"/>
      <c r="J4" s="858"/>
      <c r="K4" s="858"/>
      <c r="L4" s="858"/>
      <c r="M4" s="858"/>
      <c r="N4" s="858"/>
    </row>
    <row r="5" spans="1:14" x14ac:dyDescent="0.2">
      <c r="A5" s="771"/>
      <c r="B5" s="771"/>
      <c r="C5" s="771"/>
      <c r="D5" s="771"/>
      <c r="E5" s="771"/>
      <c r="F5" s="771"/>
      <c r="G5" s="771"/>
      <c r="H5" s="771"/>
      <c r="I5" s="771"/>
      <c r="J5" s="771"/>
      <c r="K5" s="771"/>
      <c r="L5" s="771"/>
      <c r="M5" s="771"/>
      <c r="N5" s="771"/>
    </row>
    <row r="6" spans="1:14" x14ac:dyDescent="0.2">
      <c r="A6" s="859" t="s">
        <v>394</v>
      </c>
      <c r="B6" s="859"/>
      <c r="C6" s="859"/>
      <c r="D6" s="859"/>
      <c r="E6" s="859"/>
      <c r="F6" s="859"/>
      <c r="G6" s="859"/>
      <c r="H6" s="859"/>
      <c r="I6" s="859"/>
      <c r="J6" s="859"/>
      <c r="K6" s="859"/>
      <c r="L6" s="859"/>
      <c r="M6" s="859"/>
      <c r="N6" s="859"/>
    </row>
    <row r="7" spans="1:14" x14ac:dyDescent="0.2">
      <c r="A7" s="860" t="s">
        <v>395</v>
      </c>
      <c r="B7" s="860"/>
      <c r="C7" s="860"/>
      <c r="D7" s="860"/>
      <c r="E7" s="860"/>
      <c r="F7" s="860"/>
      <c r="G7" s="860"/>
      <c r="H7" s="860"/>
      <c r="I7" s="860"/>
      <c r="J7" s="860"/>
      <c r="K7" s="860"/>
      <c r="L7" s="860"/>
      <c r="M7" s="860"/>
      <c r="N7" s="860"/>
    </row>
    <row r="8" spans="1:14" x14ac:dyDescent="0.2">
      <c r="A8" s="865"/>
      <c r="B8" s="865"/>
      <c r="C8" s="865"/>
      <c r="D8" s="865"/>
      <c r="E8" s="865"/>
      <c r="F8" s="865"/>
      <c r="G8" s="865"/>
      <c r="H8" s="865"/>
      <c r="I8" s="865"/>
      <c r="J8" s="865"/>
      <c r="K8" s="865"/>
      <c r="L8" s="865"/>
      <c r="M8" s="865"/>
      <c r="N8" s="865"/>
    </row>
    <row r="9" spans="1:14" x14ac:dyDescent="0.2">
      <c r="A9" s="780" t="s">
        <v>396</v>
      </c>
      <c r="B9" s="780"/>
      <c r="C9" s="780"/>
      <c r="D9" s="780"/>
      <c r="E9" s="780"/>
      <c r="F9" s="780"/>
      <c r="G9" s="780"/>
      <c r="H9" s="780"/>
      <c r="I9" s="780"/>
      <c r="J9" s="780"/>
      <c r="K9" s="780"/>
      <c r="L9" s="780"/>
      <c r="M9" s="780"/>
      <c r="N9" s="780"/>
    </row>
    <row r="10" spans="1:14" x14ac:dyDescent="0.2">
      <c r="A10" s="865"/>
      <c r="B10" s="865"/>
      <c r="C10" s="865"/>
      <c r="D10" s="865"/>
      <c r="E10" s="865"/>
      <c r="F10" s="865"/>
      <c r="G10" s="865"/>
      <c r="H10" s="865"/>
      <c r="I10" s="865"/>
      <c r="J10" s="865"/>
      <c r="K10" s="865"/>
      <c r="L10" s="865"/>
      <c r="M10" s="865"/>
      <c r="N10" s="865"/>
    </row>
    <row r="11" spans="1:14" x14ac:dyDescent="0.2">
      <c r="A11" s="780" t="s">
        <v>397</v>
      </c>
      <c r="B11" s="780"/>
      <c r="C11" s="780"/>
      <c r="D11" s="780"/>
      <c r="E11" s="780"/>
      <c r="F11" s="780"/>
      <c r="G11" s="780"/>
      <c r="H11" s="780"/>
      <c r="I11" s="780"/>
      <c r="J11" s="780"/>
      <c r="K11" s="780"/>
      <c r="L11" s="780"/>
      <c r="M11" s="780"/>
      <c r="N11" s="780"/>
    </row>
    <row r="12" spans="1:14" x14ac:dyDescent="0.2">
      <c r="A12" s="780" t="s">
        <v>398</v>
      </c>
      <c r="B12" s="780"/>
      <c r="C12" s="780"/>
      <c r="D12" s="780"/>
      <c r="E12" s="780"/>
      <c r="F12" s="780"/>
      <c r="G12" s="780"/>
      <c r="H12" s="780"/>
      <c r="I12" s="780"/>
      <c r="J12" s="780"/>
      <c r="K12" s="780"/>
      <c r="L12" s="780"/>
      <c r="M12" s="780"/>
      <c r="N12" s="780"/>
    </row>
    <row r="13" spans="1:14" x14ac:dyDescent="0.2">
      <c r="A13" s="794"/>
      <c r="B13" s="794"/>
      <c r="C13" s="794"/>
      <c r="D13" s="794"/>
      <c r="E13" s="794"/>
      <c r="F13" s="794"/>
      <c r="G13" s="794"/>
      <c r="H13" s="794"/>
      <c r="I13" s="794"/>
      <c r="J13" s="794"/>
      <c r="K13" s="794"/>
      <c r="L13" s="794"/>
      <c r="M13" s="794"/>
      <c r="N13" s="794"/>
    </row>
    <row r="14" spans="1:14" x14ac:dyDescent="0.2">
      <c r="A14" s="867" t="s">
        <v>564</v>
      </c>
      <c r="B14" s="867"/>
      <c r="C14" s="867"/>
      <c r="D14" s="867"/>
      <c r="E14" s="867"/>
      <c r="F14" s="867"/>
      <c r="G14" s="867"/>
      <c r="H14" s="867"/>
      <c r="I14" s="867"/>
      <c r="J14" s="867"/>
      <c r="K14" s="867"/>
      <c r="L14" s="867"/>
      <c r="M14" s="867"/>
      <c r="N14" s="867"/>
    </row>
    <row r="15" spans="1:14" x14ac:dyDescent="0.2">
      <c r="A15" s="867" t="s">
        <v>565</v>
      </c>
      <c r="B15" s="867"/>
      <c r="C15" s="867"/>
      <c r="D15" s="867"/>
      <c r="E15" s="867"/>
      <c r="F15" s="867"/>
      <c r="G15" s="867"/>
      <c r="H15" s="867"/>
      <c r="I15" s="867"/>
      <c r="J15" s="867"/>
      <c r="K15" s="867"/>
      <c r="L15" s="867"/>
      <c r="M15" s="867"/>
      <c r="N15" s="867"/>
    </row>
    <row r="16" spans="1:14" x14ac:dyDescent="0.2">
      <c r="A16" s="828" t="s">
        <v>111</v>
      </c>
      <c r="B16" s="828"/>
      <c r="C16" s="828"/>
      <c r="D16" s="828"/>
      <c r="E16" s="828"/>
      <c r="F16" s="828"/>
      <c r="G16" s="828"/>
      <c r="H16" s="828"/>
      <c r="I16" s="828"/>
      <c r="J16" s="828"/>
      <c r="K16" s="828"/>
      <c r="L16" s="828"/>
      <c r="M16" s="828"/>
      <c r="N16" s="828"/>
    </row>
    <row r="17" spans="1:14" x14ac:dyDescent="0.2">
      <c r="A17" s="828" t="s">
        <v>112</v>
      </c>
      <c r="B17" s="828"/>
      <c r="C17" s="828"/>
      <c r="D17" s="828"/>
      <c r="E17" s="828"/>
      <c r="F17" s="828"/>
      <c r="G17" s="828"/>
      <c r="H17" s="828"/>
      <c r="I17" s="828"/>
      <c r="J17" s="828"/>
      <c r="K17" s="828"/>
      <c r="L17" s="828"/>
      <c r="M17" s="828"/>
      <c r="N17" s="828"/>
    </row>
    <row r="18" spans="1:14" x14ac:dyDescent="0.2">
      <c r="A18" s="827"/>
      <c r="B18" s="827"/>
      <c r="C18" s="827"/>
      <c r="D18" s="827"/>
      <c r="E18" s="827"/>
      <c r="F18" s="827"/>
      <c r="G18" s="827"/>
      <c r="H18" s="827"/>
      <c r="I18" s="827"/>
      <c r="J18" s="827"/>
      <c r="K18" s="827"/>
      <c r="L18" s="827"/>
      <c r="M18" s="827"/>
      <c r="N18" s="827"/>
    </row>
    <row r="19" spans="1:14" x14ac:dyDescent="0.2">
      <c r="A19" s="826" t="s">
        <v>944</v>
      </c>
      <c r="B19" s="827"/>
      <c r="C19" s="827"/>
      <c r="D19" s="827"/>
      <c r="E19" s="827"/>
      <c r="F19" s="827"/>
      <c r="G19" s="827"/>
      <c r="H19" s="827"/>
      <c r="I19" s="827"/>
      <c r="J19" s="827"/>
      <c r="K19" s="827"/>
      <c r="L19" s="827"/>
      <c r="M19" s="827"/>
      <c r="N19" s="827"/>
    </row>
    <row r="20" spans="1:14" x14ac:dyDescent="0.2">
      <c r="A20" s="827" t="s">
        <v>113</v>
      </c>
      <c r="B20" s="827"/>
      <c r="C20" s="827"/>
      <c r="D20" s="827"/>
      <c r="E20" s="827"/>
      <c r="F20" s="827"/>
      <c r="G20" s="827"/>
      <c r="H20" s="827"/>
      <c r="I20" s="827"/>
      <c r="J20" s="827"/>
      <c r="K20" s="827"/>
      <c r="L20" s="827"/>
      <c r="M20" s="827"/>
      <c r="N20" s="827"/>
    </row>
    <row r="21" spans="1:14" x14ac:dyDescent="0.2">
      <c r="A21" s="827" t="s">
        <v>114</v>
      </c>
      <c r="B21" s="827"/>
      <c r="C21" s="827"/>
      <c r="D21" s="827"/>
      <c r="E21" s="827"/>
      <c r="F21" s="827"/>
      <c r="G21" s="827"/>
      <c r="H21" s="827"/>
      <c r="I21" s="827"/>
      <c r="J21" s="827"/>
      <c r="K21" s="827"/>
      <c r="L21" s="827"/>
      <c r="M21" s="827"/>
      <c r="N21" s="827"/>
    </row>
    <row r="22" spans="1:14" x14ac:dyDescent="0.2">
      <c r="A22" s="827" t="s">
        <v>115</v>
      </c>
      <c r="B22" s="827"/>
      <c r="C22" s="827"/>
      <c r="D22" s="827"/>
      <c r="E22" s="827"/>
      <c r="F22" s="827"/>
      <c r="G22" s="827"/>
      <c r="H22" s="827"/>
      <c r="I22" s="827"/>
      <c r="J22" s="827"/>
      <c r="K22" s="827"/>
      <c r="L22" s="827"/>
      <c r="M22" s="827"/>
      <c r="N22" s="827"/>
    </row>
    <row r="23" spans="1:14" ht="13.5" thickBot="1" x14ac:dyDescent="0.25">
      <c r="A23" s="866"/>
      <c r="B23" s="866"/>
      <c r="C23" s="866"/>
      <c r="D23" s="866"/>
      <c r="E23" s="866"/>
      <c r="F23" s="866"/>
      <c r="G23" s="866"/>
      <c r="H23" s="866"/>
      <c r="I23" s="866"/>
      <c r="J23" s="866"/>
      <c r="K23" s="866"/>
      <c r="L23" s="866"/>
      <c r="M23" s="866"/>
      <c r="N23" s="866"/>
    </row>
    <row r="24" spans="1:14" ht="17.25" customHeight="1" x14ac:dyDescent="0.2">
      <c r="A24" s="868" t="s">
        <v>116</v>
      </c>
      <c r="B24" s="869"/>
      <c r="C24" s="869"/>
      <c r="D24" s="869"/>
      <c r="E24" s="869"/>
      <c r="F24" s="869"/>
      <c r="G24" s="869"/>
      <c r="H24" s="869"/>
      <c r="I24" s="869"/>
      <c r="J24" s="873"/>
      <c r="K24" s="874"/>
      <c r="L24" s="875" t="s">
        <v>117</v>
      </c>
      <c r="M24" s="876"/>
      <c r="N24" s="877"/>
    </row>
    <row r="25" spans="1:14" x14ac:dyDescent="0.2">
      <c r="A25" s="870"/>
      <c r="B25" s="871"/>
      <c r="C25" s="871"/>
      <c r="D25" s="871"/>
      <c r="E25" s="871"/>
      <c r="F25" s="871"/>
      <c r="G25" s="871"/>
      <c r="H25" s="871"/>
      <c r="I25" s="871"/>
      <c r="J25" s="878" t="s">
        <v>118</v>
      </c>
      <c r="K25" s="879"/>
      <c r="L25" s="841" t="s">
        <v>119</v>
      </c>
      <c r="M25" s="842"/>
      <c r="N25" s="843"/>
    </row>
    <row r="26" spans="1:14" x14ac:dyDescent="0.2">
      <c r="A26" s="870"/>
      <c r="B26" s="871"/>
      <c r="C26" s="871"/>
      <c r="D26" s="871"/>
      <c r="E26" s="871"/>
      <c r="F26" s="871"/>
      <c r="G26" s="871"/>
      <c r="H26" s="871"/>
      <c r="I26" s="872"/>
      <c r="J26" s="878" t="s">
        <v>120</v>
      </c>
      <c r="K26" s="879"/>
      <c r="L26" s="841" t="s">
        <v>121</v>
      </c>
      <c r="M26" s="842"/>
      <c r="N26" s="843"/>
    </row>
    <row r="27" spans="1:14" ht="7.5" customHeight="1" x14ac:dyDescent="0.2">
      <c r="A27" s="844"/>
      <c r="B27" s="845"/>
      <c r="C27" s="845"/>
      <c r="D27" s="845"/>
      <c r="E27" s="845"/>
      <c r="F27" s="845"/>
      <c r="G27" s="845"/>
      <c r="H27" s="845"/>
      <c r="I27" s="845"/>
      <c r="J27" s="846"/>
      <c r="K27" s="847"/>
      <c r="L27" s="845"/>
      <c r="M27" s="845"/>
      <c r="N27" s="848"/>
    </row>
    <row r="28" spans="1:14" x14ac:dyDescent="0.2">
      <c r="A28" s="849"/>
      <c r="B28" s="850"/>
      <c r="C28" s="850"/>
      <c r="D28" s="850"/>
      <c r="E28" s="850"/>
      <c r="F28" s="850"/>
      <c r="G28" s="850"/>
      <c r="H28" s="850"/>
      <c r="I28" s="851"/>
      <c r="J28" s="852"/>
      <c r="K28" s="853"/>
      <c r="L28" s="852"/>
      <c r="M28" s="854"/>
      <c r="N28" s="855"/>
    </row>
    <row r="29" spans="1:14" x14ac:dyDescent="0.2">
      <c r="A29" s="829"/>
      <c r="B29" s="830"/>
      <c r="C29" s="830"/>
      <c r="D29" s="830"/>
      <c r="E29" s="830"/>
      <c r="F29" s="830"/>
      <c r="G29" s="830"/>
      <c r="H29" s="830"/>
      <c r="I29" s="831"/>
      <c r="J29" s="832"/>
      <c r="K29" s="833"/>
      <c r="L29" s="832"/>
      <c r="M29" s="834"/>
      <c r="N29" s="835"/>
    </row>
    <row r="30" spans="1:14" x14ac:dyDescent="0.2">
      <c r="A30" s="829"/>
      <c r="B30" s="830"/>
      <c r="C30" s="830"/>
      <c r="D30" s="830"/>
      <c r="E30" s="830"/>
      <c r="F30" s="830"/>
      <c r="G30" s="830"/>
      <c r="H30" s="830"/>
      <c r="I30" s="831"/>
      <c r="J30" s="832"/>
      <c r="K30" s="833"/>
      <c r="L30" s="832"/>
      <c r="M30" s="834"/>
      <c r="N30" s="835"/>
    </row>
    <row r="31" spans="1:14" x14ac:dyDescent="0.2">
      <c r="A31" s="829"/>
      <c r="B31" s="830"/>
      <c r="C31" s="830"/>
      <c r="D31" s="830"/>
      <c r="E31" s="830"/>
      <c r="F31" s="830"/>
      <c r="G31" s="830"/>
      <c r="H31" s="830"/>
      <c r="I31" s="831"/>
      <c r="J31" s="370"/>
      <c r="K31" s="371"/>
      <c r="L31" s="370"/>
      <c r="M31" s="372"/>
      <c r="N31" s="373"/>
    </row>
    <row r="32" spans="1:14" x14ac:dyDescent="0.2">
      <c r="A32" s="829"/>
      <c r="B32" s="830"/>
      <c r="C32" s="830"/>
      <c r="D32" s="830"/>
      <c r="E32" s="830"/>
      <c r="F32" s="830"/>
      <c r="G32" s="830"/>
      <c r="H32" s="830"/>
      <c r="I32" s="831"/>
      <c r="J32" s="370"/>
      <c r="K32" s="371"/>
      <c r="L32" s="370"/>
      <c r="M32" s="372"/>
      <c r="N32" s="373"/>
    </row>
    <row r="33" spans="1:14" x14ac:dyDescent="0.2">
      <c r="A33" s="829"/>
      <c r="B33" s="830"/>
      <c r="C33" s="830"/>
      <c r="D33" s="830"/>
      <c r="E33" s="830"/>
      <c r="F33" s="830"/>
      <c r="G33" s="830"/>
      <c r="H33" s="830"/>
      <c r="I33" s="831"/>
      <c r="J33" s="370"/>
      <c r="K33" s="371"/>
      <c r="L33" s="370"/>
      <c r="M33" s="372"/>
      <c r="N33" s="373"/>
    </row>
    <row r="34" spans="1:14" x14ac:dyDescent="0.2">
      <c r="A34" s="829"/>
      <c r="B34" s="830"/>
      <c r="C34" s="830"/>
      <c r="D34" s="830"/>
      <c r="E34" s="830"/>
      <c r="F34" s="830"/>
      <c r="G34" s="830"/>
      <c r="H34" s="830"/>
      <c r="I34" s="831"/>
      <c r="J34" s="370"/>
      <c r="K34" s="371"/>
      <c r="L34" s="370"/>
      <c r="M34" s="372"/>
      <c r="N34" s="373"/>
    </row>
    <row r="35" spans="1:14" x14ac:dyDescent="0.2">
      <c r="A35" s="829"/>
      <c r="B35" s="830"/>
      <c r="C35" s="830"/>
      <c r="D35" s="830"/>
      <c r="E35" s="830"/>
      <c r="F35" s="830"/>
      <c r="G35" s="830"/>
      <c r="H35" s="830"/>
      <c r="I35" s="831"/>
      <c r="J35" s="832"/>
      <c r="K35" s="833"/>
      <c r="L35" s="832"/>
      <c r="M35" s="834"/>
      <c r="N35" s="835"/>
    </row>
    <row r="36" spans="1:14" x14ac:dyDescent="0.2">
      <c r="A36" s="829"/>
      <c r="B36" s="830"/>
      <c r="C36" s="830"/>
      <c r="D36" s="830"/>
      <c r="E36" s="830"/>
      <c r="F36" s="830"/>
      <c r="G36" s="830"/>
      <c r="H36" s="830"/>
      <c r="I36" s="831"/>
      <c r="J36" s="832"/>
      <c r="K36" s="833"/>
      <c r="L36" s="832"/>
      <c r="M36" s="834"/>
      <c r="N36" s="835"/>
    </row>
    <row r="37" spans="1:14" x14ac:dyDescent="0.2">
      <c r="A37" s="829"/>
      <c r="B37" s="830"/>
      <c r="C37" s="830"/>
      <c r="D37" s="830"/>
      <c r="E37" s="830"/>
      <c r="F37" s="830"/>
      <c r="G37" s="830"/>
      <c r="H37" s="830"/>
      <c r="I37" s="831"/>
      <c r="J37" s="832"/>
      <c r="K37" s="833"/>
      <c r="L37" s="832"/>
      <c r="M37" s="834"/>
      <c r="N37" s="835"/>
    </row>
    <row r="38" spans="1:14" x14ac:dyDescent="0.2">
      <c r="A38" s="829"/>
      <c r="B38" s="830"/>
      <c r="C38" s="830"/>
      <c r="D38" s="830"/>
      <c r="E38" s="830"/>
      <c r="F38" s="830"/>
      <c r="G38" s="830"/>
      <c r="H38" s="830"/>
      <c r="I38" s="831"/>
      <c r="J38" s="832"/>
      <c r="K38" s="833"/>
      <c r="L38" s="832"/>
      <c r="M38" s="834"/>
      <c r="N38" s="835"/>
    </row>
    <row r="39" spans="1:14" x14ac:dyDescent="0.2">
      <c r="A39" s="829"/>
      <c r="B39" s="830"/>
      <c r="C39" s="830"/>
      <c r="D39" s="830"/>
      <c r="E39" s="830"/>
      <c r="F39" s="830"/>
      <c r="G39" s="830"/>
      <c r="H39" s="830"/>
      <c r="I39" s="831"/>
      <c r="J39" s="832"/>
      <c r="K39" s="833"/>
      <c r="L39" s="832"/>
      <c r="M39" s="834"/>
      <c r="N39" s="835"/>
    </row>
    <row r="40" spans="1:14" x14ac:dyDescent="0.2">
      <c r="A40" s="829"/>
      <c r="B40" s="830"/>
      <c r="C40" s="830"/>
      <c r="D40" s="830"/>
      <c r="E40" s="830"/>
      <c r="F40" s="830"/>
      <c r="G40" s="830"/>
      <c r="H40" s="830"/>
      <c r="I40" s="831"/>
      <c r="J40" s="832"/>
      <c r="K40" s="833"/>
      <c r="L40" s="832"/>
      <c r="M40" s="834"/>
      <c r="N40" s="835"/>
    </row>
    <row r="41" spans="1:14" ht="13.5" thickBot="1" x14ac:dyDescent="0.25">
      <c r="A41" s="829"/>
      <c r="B41" s="830"/>
      <c r="C41" s="830"/>
      <c r="D41" s="830"/>
      <c r="E41" s="830"/>
      <c r="F41" s="830"/>
      <c r="G41" s="830"/>
      <c r="H41" s="830"/>
      <c r="I41" s="831"/>
      <c r="J41" s="837"/>
      <c r="K41" s="838"/>
      <c r="L41" s="837"/>
      <c r="M41" s="839"/>
      <c r="N41" s="840"/>
    </row>
    <row r="42" spans="1:14" x14ac:dyDescent="0.2">
      <c r="A42" s="836" t="s">
        <v>794</v>
      </c>
      <c r="B42" s="836"/>
      <c r="C42" s="836"/>
      <c r="D42" s="836"/>
      <c r="E42" s="836"/>
      <c r="F42" s="836"/>
      <c r="G42" s="836"/>
      <c r="H42" s="836"/>
      <c r="I42" s="836"/>
      <c r="J42" s="836"/>
      <c r="K42" s="836"/>
      <c r="L42" s="836"/>
      <c r="M42" s="836"/>
      <c r="N42" s="836"/>
    </row>
    <row r="44" spans="1:14" x14ac:dyDescent="0.2">
      <c r="A44" s="26"/>
      <c r="B44" s="26"/>
      <c r="C44" s="26"/>
      <c r="D44" s="26"/>
      <c r="E44" s="26"/>
      <c r="F44" s="26"/>
      <c r="G44" s="26"/>
      <c r="H44" s="26"/>
      <c r="I44" s="26"/>
      <c r="J44" s="26"/>
      <c r="K44" s="26"/>
      <c r="L44" s="857"/>
      <c r="M44" s="857"/>
      <c r="N44" s="857"/>
    </row>
    <row r="45" spans="1:14" x14ac:dyDescent="0.2">
      <c r="A45" s="772"/>
      <c r="B45" s="772"/>
      <c r="C45" s="772"/>
      <c r="D45" s="772"/>
      <c r="E45" s="772"/>
      <c r="F45" s="772"/>
      <c r="G45" s="772"/>
      <c r="H45" s="772"/>
      <c r="I45" s="772"/>
      <c r="J45" s="772"/>
      <c r="K45" s="772"/>
      <c r="L45" s="772"/>
      <c r="M45" s="772"/>
      <c r="N45" s="772"/>
    </row>
    <row r="46" spans="1:14" x14ac:dyDescent="0.2">
      <c r="A46" s="772"/>
      <c r="B46" s="772"/>
      <c r="C46" s="772"/>
      <c r="D46" s="772"/>
      <c r="E46" s="772"/>
      <c r="F46" s="772"/>
      <c r="G46" s="772"/>
      <c r="H46" s="772"/>
      <c r="I46" s="772"/>
      <c r="J46" s="772"/>
      <c r="K46" s="772"/>
      <c r="L46" s="772"/>
      <c r="M46" s="772"/>
      <c r="N46" s="772"/>
    </row>
    <row r="47" spans="1:14" x14ac:dyDescent="0.2">
      <c r="A47" s="864"/>
      <c r="B47" s="864"/>
      <c r="C47" s="864"/>
      <c r="D47" s="864"/>
      <c r="E47" s="864"/>
      <c r="F47" s="864"/>
      <c r="G47" s="864"/>
      <c r="H47" s="864"/>
      <c r="I47" s="864"/>
      <c r="J47" s="864"/>
      <c r="K47" s="864"/>
      <c r="L47" s="864"/>
      <c r="M47" s="864"/>
      <c r="N47" s="864"/>
    </row>
  </sheetData>
  <mergeCells count="77">
    <mergeCell ref="A47:N47"/>
    <mergeCell ref="A45:N45"/>
    <mergeCell ref="A8:N8"/>
    <mergeCell ref="A9:N9"/>
    <mergeCell ref="A10:N10"/>
    <mergeCell ref="L44:N44"/>
    <mergeCell ref="A46:N46"/>
    <mergeCell ref="A23:N23"/>
    <mergeCell ref="A14:N14"/>
    <mergeCell ref="A15:N15"/>
    <mergeCell ref="A24:I26"/>
    <mergeCell ref="J24:K24"/>
    <mergeCell ref="L24:N24"/>
    <mergeCell ref="J25:K25"/>
    <mergeCell ref="L25:N25"/>
    <mergeCell ref="J26:K26"/>
    <mergeCell ref="M1:N1"/>
    <mergeCell ref="A4:N4"/>
    <mergeCell ref="A6:N6"/>
    <mergeCell ref="A7:N7"/>
    <mergeCell ref="B2:D2"/>
    <mergeCell ref="E2:F2"/>
    <mergeCell ref="B1:C1"/>
    <mergeCell ref="I2:J2"/>
    <mergeCell ref="K2:L2"/>
    <mergeCell ref="E1:F1"/>
    <mergeCell ref="K1:L1"/>
    <mergeCell ref="L26:N26"/>
    <mergeCell ref="A27:I27"/>
    <mergeCell ref="J27:K27"/>
    <mergeCell ref="L27:N27"/>
    <mergeCell ref="A28:I28"/>
    <mergeCell ref="J28:K28"/>
    <mergeCell ref="L28:N28"/>
    <mergeCell ref="A34:I34"/>
    <mergeCell ref="A31:I31"/>
    <mergeCell ref="A32:I32"/>
    <mergeCell ref="A33:I33"/>
    <mergeCell ref="A29:I29"/>
    <mergeCell ref="J29:K29"/>
    <mergeCell ref="L29:N29"/>
    <mergeCell ref="A30:I30"/>
    <mergeCell ref="J30:K30"/>
    <mergeCell ref="L30:N30"/>
    <mergeCell ref="A37:I37"/>
    <mergeCell ref="J37:K37"/>
    <mergeCell ref="L37:N37"/>
    <mergeCell ref="A35:I35"/>
    <mergeCell ref="J35:K35"/>
    <mergeCell ref="A36:I36"/>
    <mergeCell ref="J36:K36"/>
    <mergeCell ref="L36:N36"/>
    <mergeCell ref="L35:N35"/>
    <mergeCell ref="A42:N42"/>
    <mergeCell ref="A40:I40"/>
    <mergeCell ref="J40:K40"/>
    <mergeCell ref="L40:N40"/>
    <mergeCell ref="A41:I41"/>
    <mergeCell ref="J41:K41"/>
    <mergeCell ref="L41:N41"/>
    <mergeCell ref="A39:I39"/>
    <mergeCell ref="J39:K39"/>
    <mergeCell ref="L39:N39"/>
    <mergeCell ref="A38:I38"/>
    <mergeCell ref="J38:K38"/>
    <mergeCell ref="L38:N38"/>
    <mergeCell ref="A21:N21"/>
    <mergeCell ref="A22:N22"/>
    <mergeCell ref="A16:N16"/>
    <mergeCell ref="A17:N17"/>
    <mergeCell ref="A18:N18"/>
    <mergeCell ref="A20:N20"/>
    <mergeCell ref="A12:N12"/>
    <mergeCell ref="A13:N13"/>
    <mergeCell ref="A19:N19"/>
    <mergeCell ref="A5:N5"/>
    <mergeCell ref="A11:N11"/>
  </mergeCells>
  <phoneticPr fontId="0" type="noConversion"/>
  <pageMargins left="0.7" right="0.7" top="0.75" bottom="0.75" header="0.3" footer="0.3"/>
  <pageSetup paperSize="9" scale="75" fitToHeight="0"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C354"/>
  <sheetViews>
    <sheetView showZeros="0" topLeftCell="R1" workbookViewId="0">
      <selection activeCell="T4" sqref="T4:AC4"/>
    </sheetView>
  </sheetViews>
  <sheetFormatPr defaultColWidth="11.42578125" defaultRowHeight="12.75" x14ac:dyDescent="0.2"/>
  <cols>
    <col min="1" max="1" width="6.85546875" style="75" customWidth="1"/>
    <col min="2" max="6" width="9.140625" style="75" customWidth="1"/>
    <col min="7" max="7" width="11.140625" style="75" customWidth="1"/>
    <col min="8" max="8" width="12.85546875" style="75" customWidth="1"/>
    <col min="9" max="9" width="10.28515625" style="75" customWidth="1"/>
    <col min="10" max="10" width="10.42578125" style="75" customWidth="1"/>
    <col min="11" max="11" width="11" style="75" customWidth="1"/>
    <col min="12" max="12" width="11.42578125" style="75" customWidth="1"/>
    <col min="13" max="13" width="11.42578125" style="76" customWidth="1"/>
    <col min="14" max="17" width="11.42578125" style="75"/>
    <col min="18" max="18" width="13.28515625" style="75" customWidth="1"/>
    <col min="19" max="19" width="10.5703125" style="75" customWidth="1"/>
    <col min="20" max="20" width="11.42578125" style="75" customWidth="1"/>
    <col min="21" max="21" width="12.28515625" style="75" customWidth="1"/>
    <col min="22" max="23" width="11.42578125" style="75"/>
    <col min="24" max="24" width="12.140625" style="75" customWidth="1"/>
    <col min="25" max="29" width="13.28515625" style="75" customWidth="1"/>
    <col min="30" max="16384" width="11.42578125" style="75"/>
  </cols>
  <sheetData>
    <row r="1" spans="1:29" x14ac:dyDescent="0.2">
      <c r="A1" s="712" t="s">
        <v>845</v>
      </c>
      <c r="B1" s="991">
        <f>'[2]1.'!O15</f>
        <v>0</v>
      </c>
      <c r="C1" s="992"/>
      <c r="D1" s="992"/>
      <c r="E1" s="993"/>
      <c r="F1" s="994" t="s">
        <v>1104</v>
      </c>
      <c r="G1" s="995"/>
    </row>
    <row r="2" spans="1:29" x14ac:dyDescent="0.2">
      <c r="A2" s="996"/>
      <c r="B2" s="996"/>
      <c r="C2" s="996"/>
      <c r="D2" s="996"/>
    </row>
    <row r="3" spans="1:29" ht="15.75" x14ac:dyDescent="0.2">
      <c r="A3" s="548" t="s">
        <v>966</v>
      </c>
      <c r="B3" s="548"/>
      <c r="C3" s="548"/>
      <c r="D3" s="548"/>
      <c r="E3" s="548"/>
      <c r="F3" s="548"/>
      <c r="G3" s="548"/>
      <c r="H3" s="548"/>
      <c r="I3" s="549"/>
      <c r="J3" s="549"/>
      <c r="K3" s="549"/>
      <c r="L3" s="549"/>
      <c r="M3" s="549"/>
      <c r="N3" s="549"/>
      <c r="O3" s="549"/>
      <c r="P3" s="549"/>
      <c r="Q3" s="549"/>
      <c r="R3" s="548"/>
      <c r="S3" s="548"/>
      <c r="T3" s="548"/>
      <c r="U3" s="548"/>
      <c r="V3" s="548"/>
      <c r="W3" s="548"/>
      <c r="X3" s="548"/>
      <c r="Y3" s="548"/>
      <c r="Z3" s="548"/>
      <c r="AA3" s="548"/>
      <c r="AB3" s="548"/>
      <c r="AC3" s="548"/>
    </row>
    <row r="4" spans="1:29" x14ac:dyDescent="0.2">
      <c r="A4" s="42"/>
      <c r="B4" s="44"/>
      <c r="C4" s="7"/>
      <c r="H4" s="630" t="s">
        <v>18</v>
      </c>
      <c r="I4" s="630" t="s">
        <v>19</v>
      </c>
      <c r="J4" s="630" t="s">
        <v>20</v>
      </c>
      <c r="K4" s="630" t="s">
        <v>21</v>
      </c>
      <c r="L4" s="630" t="s">
        <v>22</v>
      </c>
      <c r="M4" s="630" t="s">
        <v>23</v>
      </c>
      <c r="N4" s="630" t="s">
        <v>24</v>
      </c>
      <c r="O4" s="630" t="s">
        <v>25</v>
      </c>
      <c r="P4" s="630" t="s">
        <v>26</v>
      </c>
      <c r="Q4" s="630" t="s">
        <v>27</v>
      </c>
      <c r="R4" s="630" t="s">
        <v>28</v>
      </c>
      <c r="S4" s="630" t="s">
        <v>29</v>
      </c>
      <c r="T4" s="630" t="s">
        <v>30</v>
      </c>
      <c r="U4" s="630" t="s">
        <v>31</v>
      </c>
      <c r="V4" s="630" t="s">
        <v>32</v>
      </c>
      <c r="W4" s="630" t="s">
        <v>33</v>
      </c>
      <c r="X4" s="630" t="s">
        <v>34</v>
      </c>
      <c r="Y4" s="630" t="s">
        <v>974</v>
      </c>
      <c r="Z4" s="630" t="s">
        <v>976</v>
      </c>
      <c r="AA4" s="630" t="s">
        <v>35</v>
      </c>
      <c r="AB4" s="630" t="s">
        <v>979</v>
      </c>
      <c r="AC4" s="630" t="s">
        <v>981</v>
      </c>
    </row>
    <row r="5" spans="1:29" ht="39" customHeight="1" x14ac:dyDescent="0.25">
      <c r="A5" s="550"/>
      <c r="B5" s="550"/>
      <c r="C5" s="550"/>
      <c r="D5" s="550"/>
      <c r="E5" s="550"/>
      <c r="F5" s="550"/>
      <c r="G5" s="550"/>
      <c r="H5" s="631" t="s">
        <v>330</v>
      </c>
      <c r="I5" s="631" t="s">
        <v>317</v>
      </c>
      <c r="J5" s="631" t="s">
        <v>389</v>
      </c>
      <c r="K5" s="631" t="s">
        <v>390</v>
      </c>
      <c r="L5" s="631" t="s">
        <v>318</v>
      </c>
      <c r="M5" s="631" t="s">
        <v>319</v>
      </c>
      <c r="N5" s="631" t="s">
        <v>320</v>
      </c>
      <c r="O5" s="631" t="s">
        <v>322</v>
      </c>
      <c r="P5" s="631" t="s">
        <v>321</v>
      </c>
      <c r="Q5" s="631" t="s">
        <v>323</v>
      </c>
      <c r="R5" s="631" t="s">
        <v>324</v>
      </c>
      <c r="S5" s="631" t="s">
        <v>325</v>
      </c>
      <c r="T5" s="631" t="s">
        <v>972</v>
      </c>
      <c r="U5" s="631" t="s">
        <v>971</v>
      </c>
      <c r="V5" s="631" t="s">
        <v>326</v>
      </c>
      <c r="W5" s="631" t="s">
        <v>973</v>
      </c>
      <c r="X5" s="631" t="s">
        <v>391</v>
      </c>
      <c r="Y5" s="631" t="s">
        <v>975</v>
      </c>
      <c r="Z5" s="631" t="s">
        <v>977</v>
      </c>
      <c r="AA5" s="631" t="s">
        <v>978</v>
      </c>
      <c r="AB5" s="631" t="s">
        <v>982</v>
      </c>
      <c r="AC5" s="631" t="s">
        <v>980</v>
      </c>
    </row>
    <row r="6" spans="1:29" ht="14.25" customHeight="1" x14ac:dyDescent="0.3">
      <c r="A6" s="551" t="s">
        <v>306</v>
      </c>
      <c r="B6" s="552"/>
      <c r="C6" s="551"/>
      <c r="D6" s="551"/>
      <c r="E6" s="551"/>
      <c r="F6" s="551"/>
      <c r="G6" s="551"/>
      <c r="H6" s="77"/>
      <c r="I6" s="77"/>
      <c r="J6" s="77"/>
      <c r="K6" s="77"/>
      <c r="L6" s="77"/>
      <c r="M6" s="77"/>
      <c r="N6" s="77"/>
      <c r="O6" s="77"/>
      <c r="P6" s="77"/>
      <c r="Q6" s="77"/>
      <c r="R6" s="77"/>
      <c r="S6" s="77"/>
      <c r="T6" s="77"/>
      <c r="U6" s="77"/>
      <c r="V6" s="77"/>
      <c r="W6" s="77"/>
      <c r="X6" s="77"/>
      <c r="Y6" s="77"/>
      <c r="Z6" s="77"/>
      <c r="AA6" s="77"/>
      <c r="AB6" s="77"/>
      <c r="AC6" s="77"/>
    </row>
    <row r="7" spans="1:29" ht="15" x14ac:dyDescent="0.25">
      <c r="A7" s="401"/>
      <c r="B7" s="553"/>
      <c r="C7" s="554"/>
      <c r="D7" s="401"/>
      <c r="E7" s="401"/>
      <c r="F7" s="401"/>
      <c r="G7" s="401"/>
      <c r="H7" s="550"/>
      <c r="I7" s="550"/>
      <c r="J7" s="78"/>
      <c r="K7" s="550"/>
      <c r="L7" s="550"/>
      <c r="M7" s="550"/>
      <c r="N7" s="550"/>
      <c r="O7" s="78"/>
      <c r="P7" s="78"/>
      <c r="Q7" s="78"/>
      <c r="R7" s="78"/>
      <c r="S7" s="78"/>
    </row>
    <row r="8" spans="1:29" x14ac:dyDescent="0.2">
      <c r="A8" s="117" t="s">
        <v>174</v>
      </c>
      <c r="C8" s="554"/>
      <c r="D8" s="401"/>
      <c r="E8" s="401"/>
      <c r="F8" s="401"/>
      <c r="G8" s="401"/>
      <c r="H8" s="555"/>
      <c r="I8" s="555"/>
      <c r="J8" s="555"/>
      <c r="K8" s="555"/>
      <c r="L8" s="555"/>
      <c r="M8" s="555"/>
      <c r="N8" s="555"/>
      <c r="O8" s="555"/>
      <c r="P8" s="555"/>
      <c r="Q8" s="555"/>
      <c r="R8" s="555"/>
      <c r="S8" s="555"/>
      <c r="T8" s="555"/>
      <c r="U8" s="555"/>
      <c r="V8" s="555"/>
      <c r="W8" s="555"/>
      <c r="X8" s="555"/>
      <c r="Y8" s="555"/>
      <c r="Z8" s="555"/>
      <c r="AA8" s="555"/>
      <c r="AB8" s="555"/>
      <c r="AC8" s="555"/>
    </row>
    <row r="9" spans="1:29" x14ac:dyDescent="0.2">
      <c r="A9" s="117"/>
      <c r="C9" s="554"/>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row>
    <row r="10" spans="1:29" x14ac:dyDescent="0.2">
      <c r="A10" s="117" t="s">
        <v>175</v>
      </c>
      <c r="C10" s="554"/>
      <c r="D10" s="401"/>
      <c r="E10" s="401"/>
      <c r="F10" s="401"/>
      <c r="G10" s="401"/>
      <c r="H10" s="555">
        <f>SUM(H11:H13)</f>
        <v>0</v>
      </c>
      <c r="I10" s="555">
        <f t="shared" ref="I10:Y10" si="0">SUM(I11:I13)</f>
        <v>0</v>
      </c>
      <c r="J10" s="555">
        <f t="shared" si="0"/>
        <v>0</v>
      </c>
      <c r="K10" s="555">
        <f t="shared" si="0"/>
        <v>0</v>
      </c>
      <c r="L10" s="555">
        <f t="shared" si="0"/>
        <v>0</v>
      </c>
      <c r="M10" s="555">
        <f t="shared" si="0"/>
        <v>0</v>
      </c>
      <c r="N10" s="555">
        <f t="shared" si="0"/>
        <v>0</v>
      </c>
      <c r="O10" s="555">
        <f t="shared" si="0"/>
        <v>0</v>
      </c>
      <c r="P10" s="555">
        <f t="shared" si="0"/>
        <v>0</v>
      </c>
      <c r="Q10" s="555">
        <f t="shared" si="0"/>
        <v>0</v>
      </c>
      <c r="R10" s="555">
        <f t="shared" si="0"/>
        <v>0</v>
      </c>
      <c r="S10" s="555">
        <f t="shared" si="0"/>
        <v>0</v>
      </c>
      <c r="T10" s="555">
        <f t="shared" si="0"/>
        <v>0</v>
      </c>
      <c r="U10" s="555">
        <f t="shared" si="0"/>
        <v>0</v>
      </c>
      <c r="V10" s="555">
        <f t="shared" si="0"/>
        <v>0</v>
      </c>
      <c r="W10" s="555">
        <f t="shared" si="0"/>
        <v>0</v>
      </c>
      <c r="X10" s="555">
        <f t="shared" si="0"/>
        <v>0</v>
      </c>
      <c r="Y10" s="555">
        <f t="shared" si="0"/>
        <v>0</v>
      </c>
      <c r="Z10" s="555">
        <f t="shared" ref="Z10" si="1">SUM(Z11:Z13)</f>
        <v>0</v>
      </c>
      <c r="AA10" s="555">
        <f t="shared" ref="AA10" si="2">SUM(AA11:AA13)</f>
        <v>0</v>
      </c>
      <c r="AB10" s="555"/>
      <c r="AC10" s="555">
        <f t="shared" ref="AC10" si="3">SUM(AC11:AC13)</f>
        <v>0</v>
      </c>
    </row>
    <row r="11" spans="1:29" x14ac:dyDescent="0.2">
      <c r="A11" s="117" t="s">
        <v>179</v>
      </c>
      <c r="C11" s="554"/>
      <c r="D11" s="401"/>
      <c r="E11" s="401"/>
      <c r="F11" s="401"/>
      <c r="G11" s="401"/>
      <c r="H11" s="366"/>
      <c r="I11" s="366"/>
      <c r="J11" s="366"/>
      <c r="K11" s="366"/>
      <c r="L11" s="366"/>
      <c r="M11" s="366"/>
      <c r="N11" s="366"/>
      <c r="O11" s="366"/>
      <c r="P11" s="366"/>
      <c r="Q11" s="366"/>
      <c r="R11" s="366"/>
      <c r="S11" s="366"/>
      <c r="T11" s="366"/>
      <c r="U11" s="366"/>
      <c r="V11" s="366"/>
      <c r="W11" s="366"/>
      <c r="X11" s="366"/>
      <c r="Y11" s="366"/>
      <c r="Z11" s="366"/>
      <c r="AA11" s="366"/>
      <c r="AB11" s="366"/>
      <c r="AC11" s="366"/>
    </row>
    <row r="12" spans="1:29" x14ac:dyDescent="0.2">
      <c r="A12" s="117" t="s">
        <v>180</v>
      </c>
      <c r="C12" s="554"/>
      <c r="D12" s="401"/>
      <c r="E12" s="401"/>
      <c r="F12" s="401"/>
      <c r="G12" s="401"/>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1:29" x14ac:dyDescent="0.2">
      <c r="A13" s="117" t="s">
        <v>181</v>
      </c>
      <c r="C13" s="554"/>
      <c r="D13" s="401"/>
      <c r="E13" s="401"/>
      <c r="F13" s="401"/>
      <c r="G13" s="401"/>
      <c r="H13" s="366"/>
      <c r="I13" s="366"/>
      <c r="J13" s="366"/>
      <c r="K13" s="366"/>
      <c r="L13" s="366"/>
      <c r="M13" s="366"/>
      <c r="N13" s="366"/>
      <c r="O13" s="366"/>
      <c r="P13" s="366"/>
      <c r="Q13" s="366"/>
      <c r="R13" s="366"/>
      <c r="S13" s="366"/>
      <c r="T13" s="366"/>
      <c r="U13" s="366"/>
      <c r="V13" s="366"/>
      <c r="W13" s="366"/>
      <c r="X13" s="366"/>
      <c r="Y13" s="366"/>
      <c r="Z13" s="366"/>
      <c r="AA13" s="366"/>
      <c r="AB13" s="366"/>
      <c r="AC13" s="366"/>
    </row>
    <row r="14" spans="1:29" x14ac:dyDescent="0.2">
      <c r="A14" s="117"/>
      <c r="C14" s="554"/>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row>
    <row r="15" spans="1:29" x14ac:dyDescent="0.2">
      <c r="A15" s="117" t="s">
        <v>176</v>
      </c>
      <c r="C15" s="401"/>
      <c r="D15" s="401"/>
      <c r="E15" s="401"/>
      <c r="F15" s="401"/>
      <c r="G15" s="401"/>
      <c r="H15" s="555">
        <f>SUM(H16:H19)</f>
        <v>0</v>
      </c>
      <c r="I15" s="555">
        <f t="shared" ref="I15:Y15" si="4">SUM(I16:I19)</f>
        <v>0</v>
      </c>
      <c r="J15" s="555">
        <f t="shared" si="4"/>
        <v>0</v>
      </c>
      <c r="K15" s="555">
        <f t="shared" si="4"/>
        <v>0</v>
      </c>
      <c r="L15" s="555">
        <f t="shared" si="4"/>
        <v>0</v>
      </c>
      <c r="M15" s="555">
        <f t="shared" si="4"/>
        <v>0</v>
      </c>
      <c r="N15" s="555">
        <f t="shared" si="4"/>
        <v>0</v>
      </c>
      <c r="O15" s="555">
        <f t="shared" si="4"/>
        <v>0</v>
      </c>
      <c r="P15" s="555">
        <f t="shared" si="4"/>
        <v>0</v>
      </c>
      <c r="Q15" s="555">
        <f t="shared" si="4"/>
        <v>0</v>
      </c>
      <c r="R15" s="555">
        <f t="shared" si="4"/>
        <v>0</v>
      </c>
      <c r="S15" s="555">
        <f t="shared" si="4"/>
        <v>0</v>
      </c>
      <c r="T15" s="555">
        <f t="shared" si="4"/>
        <v>0</v>
      </c>
      <c r="U15" s="555">
        <f t="shared" si="4"/>
        <v>0</v>
      </c>
      <c r="V15" s="555">
        <f t="shared" si="4"/>
        <v>0</v>
      </c>
      <c r="W15" s="555">
        <f t="shared" si="4"/>
        <v>0</v>
      </c>
      <c r="X15" s="555">
        <f t="shared" si="4"/>
        <v>0</v>
      </c>
      <c r="Y15" s="555">
        <f t="shared" si="4"/>
        <v>0</v>
      </c>
      <c r="Z15" s="555">
        <f t="shared" ref="Z15" si="5">SUM(Z16:Z19)</f>
        <v>0</v>
      </c>
      <c r="AA15" s="555">
        <f t="shared" ref="AA15" si="6">SUM(AA16:AA19)</f>
        <v>0</v>
      </c>
      <c r="AB15" s="555"/>
      <c r="AC15" s="555">
        <f t="shared" ref="AC15" si="7">SUM(AC16:AC19)</f>
        <v>0</v>
      </c>
    </row>
    <row r="16" spans="1:29" x14ac:dyDescent="0.2">
      <c r="A16" s="117" t="s">
        <v>182</v>
      </c>
      <c r="C16" s="554"/>
      <c r="D16" s="401"/>
      <c r="E16" s="556"/>
      <c r="F16" s="401"/>
      <c r="G16" s="401"/>
      <c r="H16" s="366"/>
      <c r="I16" s="366"/>
      <c r="J16" s="366"/>
      <c r="K16" s="366"/>
      <c r="L16" s="366"/>
      <c r="M16" s="366"/>
      <c r="N16" s="366"/>
      <c r="O16" s="366"/>
      <c r="P16" s="366"/>
      <c r="Q16" s="366"/>
      <c r="R16" s="366"/>
      <c r="S16" s="366"/>
      <c r="T16" s="366"/>
      <c r="U16" s="366"/>
      <c r="V16" s="366"/>
      <c r="W16" s="366"/>
      <c r="X16" s="366"/>
      <c r="Y16" s="366"/>
      <c r="Z16" s="366"/>
      <c r="AA16" s="366"/>
      <c r="AB16" s="366"/>
      <c r="AC16" s="366"/>
    </row>
    <row r="17" spans="1:29" x14ac:dyDescent="0.2">
      <c r="A17" s="117" t="s">
        <v>183</v>
      </c>
      <c r="C17" s="554"/>
      <c r="D17" s="401"/>
      <c r="E17" s="401"/>
      <c r="F17" s="401"/>
      <c r="G17" s="401"/>
      <c r="H17" s="366"/>
      <c r="I17" s="366"/>
      <c r="J17" s="366"/>
      <c r="K17" s="366"/>
      <c r="L17" s="366"/>
      <c r="M17" s="366"/>
      <c r="N17" s="366"/>
      <c r="O17" s="366"/>
      <c r="P17" s="366"/>
      <c r="Q17" s="366"/>
      <c r="R17" s="366"/>
      <c r="S17" s="366"/>
      <c r="T17" s="366"/>
      <c r="U17" s="366"/>
      <c r="V17" s="366"/>
      <c r="W17" s="366"/>
      <c r="X17" s="366"/>
      <c r="Y17" s="366"/>
      <c r="Z17" s="366"/>
      <c r="AA17" s="366"/>
      <c r="AB17" s="366"/>
      <c r="AC17" s="366"/>
    </row>
    <row r="18" spans="1:29" x14ac:dyDescent="0.2">
      <c r="A18" s="134" t="s">
        <v>1208</v>
      </c>
      <c r="B18" s="76"/>
      <c r="C18" s="554"/>
      <c r="D18" s="557"/>
      <c r="E18" s="557"/>
      <c r="F18" s="557"/>
      <c r="G18" s="557"/>
      <c r="H18" s="366"/>
      <c r="I18" s="366"/>
      <c r="J18" s="366"/>
      <c r="K18" s="366"/>
      <c r="L18" s="366"/>
      <c r="M18" s="366"/>
      <c r="N18" s="366"/>
      <c r="O18" s="366"/>
      <c r="P18" s="366"/>
      <c r="Q18" s="366"/>
      <c r="R18" s="366"/>
      <c r="S18" s="366"/>
      <c r="T18" s="366"/>
      <c r="U18" s="366"/>
      <c r="V18" s="366"/>
      <c r="W18" s="366"/>
      <c r="X18" s="366"/>
      <c r="Y18" s="366"/>
      <c r="Z18" s="366"/>
      <c r="AA18" s="366"/>
      <c r="AB18" s="366"/>
      <c r="AC18" s="366"/>
    </row>
    <row r="19" spans="1:29" x14ac:dyDescent="0.2">
      <c r="A19" s="117" t="s">
        <v>184</v>
      </c>
      <c r="C19" s="554"/>
      <c r="D19" s="401"/>
      <c r="E19" s="401"/>
      <c r="F19" s="401"/>
      <c r="G19" s="401"/>
      <c r="H19" s="366"/>
      <c r="I19" s="366"/>
      <c r="J19" s="366"/>
      <c r="K19" s="366"/>
      <c r="L19" s="366"/>
      <c r="M19" s="366"/>
      <c r="N19" s="366"/>
      <c r="O19" s="366"/>
      <c r="P19" s="366"/>
      <c r="Q19" s="366"/>
      <c r="R19" s="366"/>
      <c r="S19" s="366"/>
      <c r="T19" s="366"/>
      <c r="U19" s="366"/>
      <c r="V19" s="366"/>
      <c r="W19" s="366"/>
      <c r="X19" s="366"/>
      <c r="Y19" s="366"/>
      <c r="Z19" s="366"/>
      <c r="AA19" s="366"/>
      <c r="AB19" s="366"/>
      <c r="AC19" s="366"/>
    </row>
    <row r="20" spans="1:29" x14ac:dyDescent="0.2">
      <c r="A20" s="117"/>
      <c r="C20" s="554"/>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row>
    <row r="21" spans="1:29" x14ac:dyDescent="0.2">
      <c r="A21" s="117" t="s">
        <v>348</v>
      </c>
      <c r="C21" s="554"/>
      <c r="D21" s="401"/>
      <c r="E21" s="401"/>
      <c r="F21" s="401"/>
      <c r="G21" s="401"/>
      <c r="H21" s="555"/>
      <c r="I21" s="555"/>
      <c r="J21" s="555"/>
      <c r="K21" s="555"/>
      <c r="L21" s="555"/>
      <c r="M21" s="555"/>
      <c r="N21" s="555"/>
      <c r="O21" s="555"/>
      <c r="P21" s="555"/>
      <c r="Q21" s="555"/>
      <c r="R21" s="555"/>
      <c r="S21" s="555"/>
      <c r="T21" s="555"/>
      <c r="U21" s="555"/>
      <c r="V21" s="555"/>
      <c r="W21" s="555"/>
      <c r="X21" s="555"/>
      <c r="Y21" s="555"/>
      <c r="Z21" s="555"/>
      <c r="AA21" s="555"/>
      <c r="AB21" s="555"/>
      <c r="AC21" s="555"/>
    </row>
    <row r="22" spans="1:29" x14ac:dyDescent="0.2">
      <c r="A22" s="401"/>
      <c r="B22" s="553"/>
      <c r="C22" s="554"/>
      <c r="D22" s="401"/>
      <c r="E22" s="401"/>
      <c r="F22" s="401"/>
      <c r="G22" s="401"/>
      <c r="H22" s="401"/>
      <c r="I22" s="401"/>
      <c r="J22" s="401"/>
      <c r="K22" s="401"/>
      <c r="L22" s="401"/>
      <c r="M22" s="401"/>
      <c r="N22" s="401"/>
      <c r="O22" s="401"/>
      <c r="P22" s="401"/>
      <c r="Q22" s="401"/>
      <c r="R22" s="401"/>
      <c r="S22" s="401"/>
      <c r="T22" s="401"/>
      <c r="U22" s="401"/>
      <c r="V22" s="401"/>
      <c r="W22" s="401"/>
      <c r="X22" s="401"/>
    </row>
    <row r="23" spans="1:29" ht="18.75" x14ac:dyDescent="0.3">
      <c r="A23" s="551" t="s">
        <v>967</v>
      </c>
      <c r="B23" s="552"/>
      <c r="C23" s="551"/>
      <c r="D23" s="551"/>
      <c r="E23" s="551"/>
      <c r="F23" s="551"/>
      <c r="G23" s="551"/>
      <c r="H23" s="77"/>
      <c r="I23" s="77"/>
      <c r="J23" s="77"/>
      <c r="K23" s="77"/>
      <c r="L23" s="77"/>
      <c r="M23" s="77"/>
      <c r="N23" s="77"/>
      <c r="O23" s="77"/>
      <c r="P23" s="77"/>
      <c r="Q23" s="77"/>
      <c r="R23" s="77"/>
      <c r="S23" s="77"/>
      <c r="T23" s="77"/>
      <c r="U23" s="77"/>
      <c r="V23" s="77"/>
      <c r="W23" s="77"/>
      <c r="X23" s="77"/>
      <c r="Y23" s="77"/>
      <c r="Z23" s="77"/>
      <c r="AA23" s="77"/>
      <c r="AB23" s="77"/>
      <c r="AC23" s="77"/>
    </row>
    <row r="24" spans="1:29" ht="15" x14ac:dyDescent="0.25">
      <c r="A24" s="401"/>
      <c r="B24" s="553"/>
      <c r="C24" s="393"/>
      <c r="D24" s="401"/>
      <c r="E24" s="401"/>
      <c r="F24" s="401"/>
      <c r="G24" s="401"/>
      <c r="H24" s="550"/>
      <c r="I24" s="550"/>
      <c r="J24" s="78"/>
      <c r="K24" s="550"/>
      <c r="L24" s="550"/>
      <c r="M24" s="550"/>
      <c r="N24" s="550"/>
      <c r="O24" s="78"/>
      <c r="P24" s="78"/>
      <c r="Q24" s="78"/>
      <c r="R24" s="78"/>
      <c r="S24" s="78"/>
    </row>
    <row r="25" spans="1:29" x14ac:dyDescent="0.2">
      <c r="A25" s="117" t="s">
        <v>174</v>
      </c>
      <c r="B25" s="553"/>
      <c r="C25" s="393"/>
      <c r="D25" s="401"/>
      <c r="E25" s="401"/>
      <c r="F25" s="401"/>
      <c r="G25" s="401"/>
      <c r="H25" s="555"/>
      <c r="I25" s="555"/>
      <c r="J25" s="555"/>
      <c r="K25" s="555"/>
      <c r="L25" s="555"/>
      <c r="M25" s="555"/>
      <c r="N25" s="555"/>
      <c r="O25" s="555"/>
      <c r="P25" s="555"/>
      <c r="Q25" s="555"/>
      <c r="R25" s="555"/>
      <c r="S25" s="555"/>
      <c r="T25" s="555"/>
      <c r="U25" s="555"/>
      <c r="V25" s="555"/>
      <c r="W25" s="555"/>
      <c r="X25" s="555"/>
      <c r="Y25" s="555"/>
      <c r="Z25" s="555"/>
      <c r="AA25" s="555"/>
      <c r="AB25" s="555"/>
      <c r="AC25" s="555"/>
    </row>
    <row r="26" spans="1:29" x14ac:dyDescent="0.2">
      <c r="A26" s="117"/>
      <c r="B26" s="553"/>
      <c r="C26" s="393"/>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row>
    <row r="27" spans="1:29" x14ac:dyDescent="0.2">
      <c r="A27" s="117" t="s">
        <v>175</v>
      </c>
      <c r="B27" s="553"/>
      <c r="C27" s="393"/>
      <c r="D27" s="401"/>
      <c r="E27" s="401"/>
      <c r="F27" s="401"/>
      <c r="G27" s="401"/>
      <c r="H27" s="555">
        <f>SUM(H28:H30)</f>
        <v>0</v>
      </c>
      <c r="I27" s="555">
        <f t="shared" ref="I27:Y27" si="8">SUM(I28:I30)</f>
        <v>0</v>
      </c>
      <c r="J27" s="555">
        <f t="shared" si="8"/>
        <v>0</v>
      </c>
      <c r="K27" s="555">
        <f t="shared" si="8"/>
        <v>0</v>
      </c>
      <c r="L27" s="555">
        <f t="shared" si="8"/>
        <v>0</v>
      </c>
      <c r="M27" s="555">
        <f t="shared" si="8"/>
        <v>0</v>
      </c>
      <c r="N27" s="555">
        <f t="shared" si="8"/>
        <v>0</v>
      </c>
      <c r="O27" s="555">
        <f t="shared" si="8"/>
        <v>0</v>
      </c>
      <c r="P27" s="555">
        <f t="shared" si="8"/>
        <v>0</v>
      </c>
      <c r="Q27" s="555">
        <f t="shared" si="8"/>
        <v>0</v>
      </c>
      <c r="R27" s="555">
        <f t="shared" si="8"/>
        <v>0</v>
      </c>
      <c r="S27" s="555">
        <f t="shared" si="8"/>
        <v>0</v>
      </c>
      <c r="T27" s="555">
        <f t="shared" si="8"/>
        <v>0</v>
      </c>
      <c r="U27" s="555">
        <f t="shared" si="8"/>
        <v>0</v>
      </c>
      <c r="V27" s="555">
        <f t="shared" si="8"/>
        <v>0</v>
      </c>
      <c r="W27" s="555">
        <f t="shared" si="8"/>
        <v>0</v>
      </c>
      <c r="X27" s="555">
        <f t="shared" si="8"/>
        <v>0</v>
      </c>
      <c r="Y27" s="555">
        <f t="shared" si="8"/>
        <v>0</v>
      </c>
      <c r="Z27" s="555">
        <f t="shared" ref="Z27" si="9">SUM(Z28:Z30)</f>
        <v>0</v>
      </c>
      <c r="AA27" s="555">
        <f t="shared" ref="AA27" si="10">SUM(AA28:AA30)</f>
        <v>0</v>
      </c>
      <c r="AB27" s="555"/>
      <c r="AC27" s="555">
        <f t="shared" ref="AC27" si="11">SUM(AC28:AC30)</f>
        <v>0</v>
      </c>
    </row>
    <row r="28" spans="1:29" x14ac:dyDescent="0.2">
      <c r="A28" s="117" t="s">
        <v>179</v>
      </c>
      <c r="B28" s="553"/>
      <c r="C28" s="393"/>
      <c r="D28" s="401"/>
      <c r="E28" s="401"/>
      <c r="F28" s="401"/>
      <c r="G28" s="401"/>
      <c r="H28" s="366"/>
      <c r="I28" s="366"/>
      <c r="J28" s="366"/>
      <c r="K28" s="366"/>
      <c r="L28" s="366"/>
      <c r="M28" s="366"/>
      <c r="N28" s="366"/>
      <c r="O28" s="366"/>
      <c r="P28" s="366"/>
      <c r="Q28" s="366"/>
      <c r="R28" s="366"/>
      <c r="S28" s="366"/>
      <c r="T28" s="366"/>
      <c r="U28" s="366"/>
      <c r="V28" s="366"/>
      <c r="W28" s="366"/>
      <c r="X28" s="366"/>
      <c r="Y28" s="366"/>
      <c r="Z28" s="366"/>
      <c r="AA28" s="366"/>
      <c r="AB28" s="366"/>
      <c r="AC28" s="366"/>
    </row>
    <row r="29" spans="1:29" x14ac:dyDescent="0.2">
      <c r="A29" s="117" t="s">
        <v>180</v>
      </c>
      <c r="B29" s="553"/>
      <c r="C29" s="393"/>
      <c r="D29" s="401"/>
      <c r="E29" s="401"/>
      <c r="F29" s="401"/>
      <c r="G29" s="401"/>
      <c r="H29" s="366"/>
      <c r="I29" s="366"/>
      <c r="J29" s="366"/>
      <c r="K29" s="366"/>
      <c r="L29" s="366"/>
      <c r="M29" s="366"/>
      <c r="N29" s="366"/>
      <c r="O29" s="366"/>
      <c r="P29" s="366"/>
      <c r="Q29" s="366"/>
      <c r="R29" s="366"/>
      <c r="S29" s="366"/>
      <c r="T29" s="366"/>
      <c r="U29" s="366"/>
      <c r="V29" s="366"/>
      <c r="W29" s="366"/>
      <c r="X29" s="366"/>
      <c r="Y29" s="366"/>
      <c r="Z29" s="366"/>
      <c r="AA29" s="366"/>
      <c r="AB29" s="366"/>
      <c r="AC29" s="366"/>
    </row>
    <row r="30" spans="1:29" x14ac:dyDescent="0.2">
      <c r="A30" s="117" t="s">
        <v>181</v>
      </c>
      <c r="B30" s="553"/>
      <c r="C30" s="393"/>
      <c r="D30" s="401"/>
      <c r="E30" s="401"/>
      <c r="F30" s="401"/>
      <c r="G30" s="401"/>
      <c r="H30" s="366"/>
      <c r="I30" s="366"/>
      <c r="J30" s="366"/>
      <c r="K30" s="366"/>
      <c r="L30" s="366"/>
      <c r="M30" s="366"/>
      <c r="N30" s="366"/>
      <c r="O30" s="366"/>
      <c r="P30" s="366"/>
      <c r="Q30" s="366"/>
      <c r="R30" s="366"/>
      <c r="S30" s="366"/>
      <c r="T30" s="366"/>
      <c r="U30" s="366"/>
      <c r="V30" s="366"/>
      <c r="W30" s="366"/>
      <c r="X30" s="366"/>
      <c r="Y30" s="366"/>
      <c r="Z30" s="366"/>
      <c r="AA30" s="366"/>
      <c r="AB30" s="366"/>
      <c r="AC30" s="366"/>
    </row>
    <row r="31" spans="1:29" x14ac:dyDescent="0.2">
      <c r="A31" s="117"/>
      <c r="B31" s="553"/>
      <c r="C31" s="393"/>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row>
    <row r="32" spans="1:29" x14ac:dyDescent="0.2">
      <c r="A32" s="117" t="s">
        <v>176</v>
      </c>
      <c r="B32" s="553"/>
      <c r="C32" s="393"/>
      <c r="D32" s="401"/>
      <c r="E32" s="556"/>
      <c r="F32" s="401"/>
      <c r="G32" s="401"/>
      <c r="H32" s="555">
        <f>SUM(H33:H36)</f>
        <v>0</v>
      </c>
      <c r="I32" s="555">
        <f t="shared" ref="I32:Y32" si="12">SUM(I33:I36)</f>
        <v>0</v>
      </c>
      <c r="J32" s="555">
        <f t="shared" si="12"/>
        <v>0</v>
      </c>
      <c r="K32" s="555">
        <f t="shared" si="12"/>
        <v>0</v>
      </c>
      <c r="L32" s="555">
        <f t="shared" si="12"/>
        <v>0</v>
      </c>
      <c r="M32" s="555">
        <f t="shared" si="12"/>
        <v>0</v>
      </c>
      <c r="N32" s="555">
        <f t="shared" si="12"/>
        <v>0</v>
      </c>
      <c r="O32" s="555">
        <f t="shared" si="12"/>
        <v>0</v>
      </c>
      <c r="P32" s="555">
        <f t="shared" si="12"/>
        <v>0</v>
      </c>
      <c r="Q32" s="555">
        <f t="shared" si="12"/>
        <v>0</v>
      </c>
      <c r="R32" s="555">
        <f t="shared" si="12"/>
        <v>0</v>
      </c>
      <c r="S32" s="555">
        <f t="shared" si="12"/>
        <v>0</v>
      </c>
      <c r="T32" s="555">
        <f t="shared" si="12"/>
        <v>0</v>
      </c>
      <c r="U32" s="555">
        <f t="shared" si="12"/>
        <v>0</v>
      </c>
      <c r="V32" s="555">
        <f t="shared" si="12"/>
        <v>0</v>
      </c>
      <c r="W32" s="555">
        <f t="shared" si="12"/>
        <v>0</v>
      </c>
      <c r="X32" s="555">
        <f t="shared" si="12"/>
        <v>0</v>
      </c>
      <c r="Y32" s="555">
        <f t="shared" si="12"/>
        <v>0</v>
      </c>
      <c r="Z32" s="555">
        <f t="shared" ref="Z32" si="13">SUM(Z33:Z36)</f>
        <v>0</v>
      </c>
      <c r="AA32" s="555">
        <f t="shared" ref="AA32" si="14">SUM(AA33:AA36)</f>
        <v>0</v>
      </c>
      <c r="AB32" s="555"/>
      <c r="AC32" s="555">
        <f t="shared" ref="AC32" si="15">SUM(AC33:AC36)</f>
        <v>0</v>
      </c>
    </row>
    <row r="33" spans="1:29" x14ac:dyDescent="0.2">
      <c r="A33" s="117" t="s">
        <v>182</v>
      </c>
      <c r="B33" s="553"/>
      <c r="C33" s="393"/>
      <c r="D33" s="401"/>
      <c r="E33" s="556"/>
      <c r="F33" s="401"/>
      <c r="G33" s="401"/>
      <c r="H33" s="366"/>
      <c r="I33" s="366"/>
      <c r="J33" s="366"/>
      <c r="K33" s="366"/>
      <c r="L33" s="366"/>
      <c r="M33" s="366"/>
      <c r="N33" s="366"/>
      <c r="O33" s="366"/>
      <c r="P33" s="366"/>
      <c r="Q33" s="366"/>
      <c r="R33" s="366"/>
      <c r="S33" s="366"/>
      <c r="T33" s="366"/>
      <c r="U33" s="366"/>
      <c r="V33" s="366"/>
      <c r="W33" s="366"/>
      <c r="X33" s="366"/>
      <c r="Y33" s="366"/>
      <c r="Z33" s="366"/>
      <c r="AA33" s="366"/>
      <c r="AB33" s="366"/>
      <c r="AC33" s="366"/>
    </row>
    <row r="34" spans="1:29" x14ac:dyDescent="0.2">
      <c r="A34" s="117" t="s">
        <v>183</v>
      </c>
      <c r="B34" s="553"/>
      <c r="C34" s="393"/>
      <c r="D34" s="401"/>
      <c r="E34" s="556"/>
      <c r="F34" s="401"/>
      <c r="G34" s="401"/>
      <c r="H34" s="366"/>
      <c r="I34" s="366"/>
      <c r="J34" s="366"/>
      <c r="K34" s="366"/>
      <c r="L34" s="366"/>
      <c r="M34" s="366"/>
      <c r="N34" s="366"/>
      <c r="O34" s="366"/>
      <c r="P34" s="366"/>
      <c r="Q34" s="366"/>
      <c r="R34" s="366"/>
      <c r="S34" s="366"/>
      <c r="T34" s="366"/>
      <c r="U34" s="366"/>
      <c r="V34" s="366"/>
      <c r="W34" s="366"/>
      <c r="X34" s="366"/>
      <c r="Y34" s="366"/>
      <c r="Z34" s="366"/>
      <c r="AA34" s="366"/>
      <c r="AB34" s="366"/>
      <c r="AC34" s="366"/>
    </row>
    <row r="35" spans="1:29" x14ac:dyDescent="0.2">
      <c r="A35" s="134" t="s">
        <v>1209</v>
      </c>
      <c r="B35" s="554"/>
      <c r="C35" s="402"/>
      <c r="D35" s="401"/>
      <c r="E35" s="556"/>
      <c r="F35" s="401"/>
      <c r="G35" s="401"/>
      <c r="H35" s="366"/>
      <c r="I35" s="366"/>
      <c r="J35" s="366"/>
      <c r="K35" s="366"/>
      <c r="L35" s="366"/>
      <c r="M35" s="366"/>
      <c r="N35" s="366"/>
      <c r="O35" s="366"/>
      <c r="P35" s="366"/>
      <c r="Q35" s="366"/>
      <c r="R35" s="366"/>
      <c r="S35" s="366"/>
      <c r="T35" s="366"/>
      <c r="U35" s="366"/>
      <c r="V35" s="366"/>
      <c r="W35" s="366"/>
      <c r="X35" s="366"/>
      <c r="Y35" s="366"/>
      <c r="Z35" s="366"/>
      <c r="AA35" s="366"/>
      <c r="AB35" s="366"/>
      <c r="AC35" s="366"/>
    </row>
    <row r="36" spans="1:29" x14ac:dyDescent="0.2">
      <c r="A36" s="117" t="s">
        <v>184</v>
      </c>
      <c r="B36" s="557"/>
      <c r="C36" s="393"/>
      <c r="D36" s="401"/>
      <c r="E36" s="556"/>
      <c r="F36" s="401"/>
      <c r="G36" s="401"/>
      <c r="H36" s="366"/>
      <c r="I36" s="366"/>
      <c r="J36" s="366"/>
      <c r="K36" s="366"/>
      <c r="L36" s="366"/>
      <c r="M36" s="366"/>
      <c r="N36" s="366"/>
      <c r="O36" s="366"/>
      <c r="P36" s="366"/>
      <c r="Q36" s="366"/>
      <c r="R36" s="366"/>
      <c r="S36" s="366"/>
      <c r="T36" s="366"/>
      <c r="U36" s="366"/>
      <c r="V36" s="366"/>
      <c r="W36" s="366"/>
      <c r="X36" s="366"/>
      <c r="Y36" s="366"/>
      <c r="Z36" s="366"/>
      <c r="AA36" s="366"/>
      <c r="AB36" s="366"/>
      <c r="AC36" s="366"/>
    </row>
    <row r="37" spans="1:29" x14ac:dyDescent="0.2">
      <c r="A37" s="117"/>
      <c r="B37" s="553"/>
      <c r="C37" s="393"/>
      <c r="D37" s="401"/>
      <c r="E37" s="556"/>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row>
    <row r="38" spans="1:29" x14ac:dyDescent="0.2">
      <c r="A38" s="117" t="s">
        <v>348</v>
      </c>
      <c r="B38" s="553"/>
      <c r="C38" s="554"/>
      <c r="D38" s="557"/>
      <c r="E38" s="557"/>
      <c r="F38" s="557"/>
      <c r="G38" s="557"/>
      <c r="H38" s="555"/>
      <c r="I38" s="555"/>
      <c r="J38" s="555"/>
      <c r="K38" s="555"/>
      <c r="L38" s="555"/>
      <c r="M38" s="555"/>
      <c r="N38" s="555"/>
      <c r="O38" s="555"/>
      <c r="P38" s="555"/>
      <c r="Q38" s="555"/>
      <c r="R38" s="555"/>
      <c r="S38" s="555"/>
      <c r="T38" s="555"/>
      <c r="U38" s="555"/>
      <c r="V38" s="555"/>
      <c r="W38" s="555"/>
      <c r="X38" s="555"/>
      <c r="Y38" s="555"/>
      <c r="Z38" s="555"/>
      <c r="AA38" s="555"/>
      <c r="AB38" s="555"/>
      <c r="AC38" s="555"/>
    </row>
    <row r="39" spans="1:29" ht="15" x14ac:dyDescent="0.25">
      <c r="H39" s="550"/>
      <c r="I39" s="550"/>
      <c r="J39" s="78"/>
      <c r="K39" s="550"/>
      <c r="L39" s="550"/>
      <c r="M39" s="550"/>
      <c r="N39" s="550"/>
      <c r="O39" s="78"/>
      <c r="P39" s="78"/>
      <c r="Q39" s="78"/>
      <c r="R39" s="78"/>
      <c r="S39" s="78"/>
    </row>
    <row r="40" spans="1:29" ht="15" x14ac:dyDescent="0.25">
      <c r="H40" s="550"/>
      <c r="I40" s="550"/>
      <c r="J40" s="78"/>
      <c r="K40" s="550"/>
      <c r="L40" s="550"/>
      <c r="M40" s="550"/>
      <c r="N40" s="550"/>
      <c r="O40" s="78"/>
      <c r="P40" s="78"/>
      <c r="Q40" s="78"/>
      <c r="R40" s="78"/>
      <c r="S40" s="78"/>
    </row>
    <row r="41" spans="1:29" ht="15" x14ac:dyDescent="0.25">
      <c r="A41" s="78"/>
      <c r="B41" s="85"/>
      <c r="C41" s="85"/>
      <c r="D41" s="381"/>
      <c r="E41" s="558"/>
      <c r="F41" s="550"/>
      <c r="G41" s="550"/>
      <c r="H41" s="550"/>
      <c r="I41" s="550"/>
      <c r="J41" s="550"/>
      <c r="K41" s="550"/>
      <c r="L41" s="550"/>
      <c r="M41" s="550"/>
      <c r="N41" s="550"/>
      <c r="O41" s="78"/>
      <c r="P41" s="78"/>
      <c r="Q41" s="78"/>
      <c r="R41" s="78"/>
      <c r="S41" s="78"/>
    </row>
    <row r="42" spans="1:29" ht="15" x14ac:dyDescent="0.25">
      <c r="A42" s="550"/>
      <c r="B42" s="85"/>
      <c r="C42" s="85"/>
      <c r="D42" s="381"/>
      <c r="E42" s="558"/>
      <c r="F42" s="550"/>
      <c r="G42" s="550"/>
      <c r="H42" s="550"/>
      <c r="I42" s="550"/>
      <c r="J42" s="550"/>
      <c r="K42" s="550"/>
      <c r="L42" s="550"/>
      <c r="M42" s="550"/>
      <c r="N42" s="550"/>
      <c r="O42" s="78"/>
      <c r="P42" s="78"/>
      <c r="Q42" s="78"/>
      <c r="R42" s="78"/>
      <c r="S42" s="78"/>
    </row>
    <row r="43" spans="1:29" ht="15" x14ac:dyDescent="0.25">
      <c r="A43" s="86"/>
      <c r="B43" s="79"/>
      <c r="C43" s="80"/>
      <c r="D43" s="381"/>
      <c r="E43" s="558"/>
      <c r="F43" s="550"/>
      <c r="G43" s="550"/>
      <c r="H43" s="550"/>
      <c r="I43" s="550"/>
      <c r="J43" s="78"/>
      <c r="K43" s="550"/>
      <c r="L43" s="550"/>
      <c r="M43" s="550"/>
      <c r="N43" s="550"/>
      <c r="O43" s="78"/>
      <c r="P43" s="78"/>
      <c r="Q43" s="78"/>
      <c r="R43" s="78"/>
      <c r="S43" s="78"/>
    </row>
    <row r="44" spans="1:29" ht="15" x14ac:dyDescent="0.25">
      <c r="A44" s="86"/>
      <c r="B44" s="79"/>
      <c r="C44" s="80"/>
      <c r="D44" s="85"/>
      <c r="E44" s="85"/>
      <c r="F44" s="85"/>
      <c r="G44" s="85"/>
      <c r="H44" s="85"/>
      <c r="I44" s="85"/>
      <c r="J44" s="85"/>
      <c r="K44" s="85"/>
      <c r="L44" s="85"/>
      <c r="M44" s="85"/>
      <c r="N44" s="85"/>
      <c r="O44" s="85"/>
      <c r="P44" s="85"/>
      <c r="Q44" s="85"/>
      <c r="R44" s="85"/>
      <c r="S44" s="78"/>
    </row>
    <row r="45" spans="1:29" ht="15" x14ac:dyDescent="0.25">
      <c r="A45" s="86"/>
      <c r="B45" s="79"/>
      <c r="C45" s="80"/>
      <c r="D45" s="381"/>
      <c r="E45" s="381"/>
      <c r="F45" s="550"/>
      <c r="G45" s="550"/>
      <c r="H45" s="550"/>
      <c r="I45" s="550"/>
      <c r="J45" s="550"/>
      <c r="K45" s="550"/>
      <c r="L45" s="550"/>
      <c r="M45" s="550"/>
      <c r="N45" s="550"/>
      <c r="O45" s="78"/>
      <c r="P45" s="78"/>
      <c r="Q45" s="78"/>
      <c r="R45" s="78"/>
      <c r="S45" s="78"/>
    </row>
    <row r="46" spans="1:29" ht="15" x14ac:dyDescent="0.25">
      <c r="A46" s="86"/>
      <c r="B46" s="79"/>
      <c r="C46" s="80"/>
      <c r="D46" s="381"/>
      <c r="E46" s="381"/>
      <c r="F46" s="550"/>
      <c r="G46" s="550"/>
      <c r="H46" s="550"/>
      <c r="I46" s="550"/>
      <c r="J46" s="550"/>
      <c r="K46" s="550"/>
      <c r="L46" s="550"/>
      <c r="M46" s="550"/>
      <c r="N46" s="550"/>
      <c r="O46" s="78"/>
      <c r="P46" s="78"/>
      <c r="Q46" s="78"/>
      <c r="R46" s="78"/>
      <c r="S46" s="78"/>
    </row>
    <row r="47" spans="1:29" ht="15" x14ac:dyDescent="0.25">
      <c r="A47" s="86"/>
      <c r="B47" s="79"/>
      <c r="C47" s="80"/>
      <c r="D47" s="381"/>
      <c r="E47" s="381"/>
      <c r="F47" s="550"/>
      <c r="G47" s="550"/>
      <c r="H47" s="550"/>
      <c r="I47" s="550"/>
      <c r="J47" s="550"/>
      <c r="K47" s="550"/>
      <c r="L47" s="550"/>
      <c r="M47" s="550"/>
      <c r="N47" s="550"/>
      <c r="O47" s="78"/>
      <c r="P47" s="78"/>
      <c r="Q47" s="78"/>
      <c r="R47" s="78"/>
      <c r="S47" s="78"/>
    </row>
    <row r="48" spans="1:29" ht="15" x14ac:dyDescent="0.25">
      <c r="A48" s="86"/>
      <c r="B48" s="79"/>
      <c r="C48" s="80"/>
      <c r="D48" s="381"/>
      <c r="E48" s="381"/>
      <c r="F48" s="550"/>
      <c r="G48" s="550"/>
      <c r="H48" s="550"/>
      <c r="I48" s="550"/>
      <c r="J48" s="550"/>
      <c r="K48" s="550"/>
      <c r="L48" s="550"/>
      <c r="M48" s="550"/>
      <c r="N48" s="550"/>
      <c r="O48" s="78"/>
      <c r="P48" s="78"/>
      <c r="Q48" s="78"/>
      <c r="R48" s="78"/>
      <c r="S48" s="78"/>
    </row>
    <row r="49" spans="1:19" ht="15" x14ac:dyDescent="0.25">
      <c r="A49" s="86"/>
      <c r="B49" s="79"/>
      <c r="C49" s="80"/>
      <c r="D49" s="381"/>
      <c r="E49" s="381"/>
      <c r="F49" s="550"/>
      <c r="G49" s="550"/>
      <c r="H49" s="550"/>
      <c r="I49" s="550"/>
      <c r="J49" s="550"/>
      <c r="K49" s="550"/>
      <c r="L49" s="550"/>
      <c r="M49" s="550"/>
      <c r="N49" s="550"/>
      <c r="O49" s="78"/>
      <c r="P49" s="78"/>
      <c r="Q49" s="78"/>
      <c r="R49" s="78"/>
      <c r="S49" s="78"/>
    </row>
    <row r="50" spans="1:19" ht="15" x14ac:dyDescent="0.25">
      <c r="A50" s="86"/>
      <c r="B50" s="79"/>
      <c r="C50" s="80"/>
      <c r="D50" s="381"/>
      <c r="E50" s="381"/>
      <c r="F50" s="550"/>
      <c r="G50" s="550"/>
      <c r="H50" s="550"/>
      <c r="I50" s="550"/>
      <c r="J50" s="550"/>
      <c r="K50" s="550"/>
      <c r="L50" s="550"/>
      <c r="M50" s="550"/>
      <c r="N50" s="550"/>
      <c r="O50" s="78"/>
      <c r="P50" s="78"/>
      <c r="Q50" s="78"/>
      <c r="R50" s="78"/>
      <c r="S50" s="78"/>
    </row>
    <row r="51" spans="1:19" ht="15" x14ac:dyDescent="0.25">
      <c r="A51" s="86"/>
      <c r="B51" s="79"/>
      <c r="C51" s="80"/>
      <c r="D51" s="381"/>
      <c r="E51" s="381"/>
      <c r="F51" s="550"/>
      <c r="G51" s="550"/>
      <c r="H51" s="550"/>
      <c r="I51" s="550"/>
      <c r="J51" s="550"/>
      <c r="K51" s="550"/>
      <c r="L51" s="550"/>
      <c r="M51" s="550"/>
      <c r="N51" s="550"/>
      <c r="O51" s="78"/>
      <c r="P51" s="78"/>
      <c r="Q51" s="78"/>
      <c r="R51" s="78"/>
      <c r="S51" s="78"/>
    </row>
    <row r="52" spans="1:19" ht="15" x14ac:dyDescent="0.25">
      <c r="A52" s="86"/>
      <c r="B52" s="79"/>
      <c r="C52" s="80"/>
      <c r="D52" s="381"/>
      <c r="E52" s="381"/>
      <c r="F52" s="550"/>
      <c r="G52" s="550"/>
      <c r="H52" s="550"/>
      <c r="I52" s="550"/>
      <c r="J52" s="550"/>
      <c r="K52" s="550"/>
      <c r="L52" s="550"/>
      <c r="M52" s="550"/>
      <c r="N52" s="550"/>
      <c r="O52" s="78"/>
      <c r="P52" s="78"/>
      <c r="Q52" s="78"/>
      <c r="R52" s="78"/>
      <c r="S52" s="78"/>
    </row>
    <row r="53" spans="1:19" ht="15" x14ac:dyDescent="0.25">
      <c r="A53" s="86"/>
      <c r="B53" s="79"/>
      <c r="C53" s="80"/>
      <c r="D53" s="381"/>
      <c r="E53" s="381"/>
      <c r="F53" s="550"/>
      <c r="G53" s="550"/>
      <c r="H53" s="550"/>
      <c r="I53" s="550"/>
      <c r="J53" s="550"/>
      <c r="K53" s="550"/>
      <c r="L53" s="550"/>
      <c r="M53" s="550"/>
      <c r="N53" s="550"/>
      <c r="O53" s="78"/>
      <c r="P53" s="78"/>
      <c r="Q53" s="78"/>
      <c r="R53" s="78"/>
      <c r="S53" s="78"/>
    </row>
    <row r="54" spans="1:19" ht="15" x14ac:dyDescent="0.25">
      <c r="A54" s="86"/>
      <c r="B54" s="79"/>
      <c r="C54" s="80"/>
      <c r="D54" s="381"/>
      <c r="E54" s="381"/>
      <c r="F54" s="550"/>
      <c r="G54" s="550"/>
      <c r="H54" s="550"/>
      <c r="I54" s="550"/>
      <c r="J54" s="550"/>
      <c r="K54" s="550"/>
      <c r="L54" s="550"/>
      <c r="M54" s="550"/>
      <c r="N54" s="550"/>
      <c r="O54" s="78"/>
      <c r="P54" s="78"/>
      <c r="Q54" s="78"/>
      <c r="R54" s="78"/>
      <c r="S54" s="78"/>
    </row>
    <row r="55" spans="1:19" ht="15" x14ac:dyDescent="0.25">
      <c r="A55" s="86"/>
      <c r="B55" s="79"/>
      <c r="C55" s="80"/>
      <c r="D55" s="381"/>
      <c r="E55" s="381"/>
      <c r="F55" s="550"/>
      <c r="G55" s="550"/>
      <c r="H55" s="550"/>
      <c r="I55" s="550"/>
      <c r="J55" s="550"/>
      <c r="K55" s="550"/>
      <c r="L55" s="550"/>
      <c r="M55" s="550"/>
      <c r="N55" s="550"/>
      <c r="O55" s="78"/>
      <c r="P55" s="78"/>
      <c r="Q55" s="78"/>
      <c r="R55" s="78"/>
      <c r="S55" s="78"/>
    </row>
    <row r="56" spans="1:19" ht="15" x14ac:dyDescent="0.25">
      <c r="A56" s="86"/>
      <c r="B56" s="79"/>
      <c r="C56" s="80"/>
      <c r="D56" s="381"/>
      <c r="E56" s="381"/>
      <c r="F56" s="550"/>
      <c r="G56" s="550"/>
      <c r="H56" s="550"/>
      <c r="I56" s="550"/>
      <c r="J56" s="550"/>
      <c r="K56" s="550"/>
      <c r="L56" s="550"/>
      <c r="M56" s="550"/>
      <c r="N56" s="550"/>
      <c r="O56" s="78"/>
      <c r="P56" s="78"/>
      <c r="Q56" s="78"/>
      <c r="R56" s="78"/>
      <c r="S56" s="78"/>
    </row>
    <row r="57" spans="1:19" ht="15" x14ac:dyDescent="0.25">
      <c r="A57" s="86"/>
      <c r="B57" s="79"/>
      <c r="C57" s="80"/>
      <c r="D57" s="381"/>
      <c r="E57" s="381"/>
      <c r="F57" s="550"/>
      <c r="G57" s="550"/>
      <c r="H57" s="550"/>
      <c r="I57" s="550"/>
      <c r="J57" s="550"/>
      <c r="K57" s="550"/>
      <c r="L57" s="550"/>
      <c r="M57" s="550"/>
      <c r="N57" s="550"/>
      <c r="O57" s="78"/>
      <c r="P57" s="78"/>
      <c r="Q57" s="78"/>
      <c r="R57" s="78"/>
      <c r="S57" s="78"/>
    </row>
    <row r="58" spans="1:19" ht="15" x14ac:dyDescent="0.25">
      <c r="A58" s="86"/>
      <c r="B58" s="79"/>
      <c r="C58" s="80"/>
      <c r="D58" s="381"/>
      <c r="E58" s="558"/>
      <c r="F58" s="550"/>
      <c r="G58" s="550"/>
      <c r="H58" s="550"/>
      <c r="I58" s="550"/>
      <c r="J58" s="550"/>
      <c r="K58" s="550"/>
      <c r="L58" s="550"/>
      <c r="M58" s="550"/>
      <c r="N58" s="550"/>
      <c r="O58" s="78"/>
      <c r="P58" s="78"/>
      <c r="Q58" s="78"/>
      <c r="R58" s="78"/>
      <c r="S58" s="78"/>
    </row>
    <row r="59" spans="1:19" ht="15" x14ac:dyDescent="0.25">
      <c r="A59" s="86"/>
      <c r="B59" s="79"/>
      <c r="C59" s="80"/>
      <c r="D59" s="381"/>
      <c r="E59" s="558"/>
      <c r="F59" s="550"/>
      <c r="G59" s="550"/>
      <c r="H59" s="550"/>
      <c r="I59" s="550"/>
      <c r="J59" s="550"/>
      <c r="K59" s="550"/>
      <c r="L59" s="550"/>
      <c r="M59" s="550"/>
      <c r="N59" s="550"/>
      <c r="O59" s="78"/>
      <c r="P59" s="78"/>
      <c r="Q59" s="78"/>
      <c r="R59" s="78"/>
      <c r="S59" s="78"/>
    </row>
    <row r="60" spans="1:19" ht="15" x14ac:dyDescent="0.25">
      <c r="A60" s="86"/>
      <c r="B60" s="79"/>
      <c r="C60" s="80"/>
      <c r="D60" s="381"/>
      <c r="E60" s="558"/>
      <c r="F60" s="550"/>
      <c r="G60" s="550"/>
      <c r="H60" s="550"/>
      <c r="I60" s="550"/>
      <c r="J60" s="550"/>
      <c r="K60" s="550"/>
      <c r="L60" s="550"/>
      <c r="M60" s="550"/>
      <c r="N60" s="550"/>
      <c r="O60" s="78"/>
      <c r="P60" s="78"/>
      <c r="Q60" s="78"/>
      <c r="R60" s="78"/>
      <c r="S60" s="78"/>
    </row>
    <row r="61" spans="1:19" ht="15" x14ac:dyDescent="0.25">
      <c r="A61" s="86"/>
      <c r="B61" s="79"/>
      <c r="C61" s="80"/>
      <c r="D61" s="381"/>
      <c r="E61" s="558"/>
      <c r="F61" s="550"/>
      <c r="G61" s="550"/>
      <c r="H61" s="550"/>
      <c r="I61" s="550"/>
      <c r="J61" s="550"/>
      <c r="K61" s="550"/>
      <c r="L61" s="550"/>
      <c r="M61" s="550"/>
      <c r="N61" s="550"/>
      <c r="O61" s="78"/>
      <c r="P61" s="78"/>
      <c r="Q61" s="78"/>
      <c r="R61" s="78"/>
      <c r="S61" s="78"/>
    </row>
    <row r="62" spans="1:19" ht="15" x14ac:dyDescent="0.25">
      <c r="A62" s="86"/>
      <c r="B62" s="85"/>
      <c r="C62" s="85"/>
      <c r="D62" s="381"/>
      <c r="E62" s="558"/>
      <c r="F62" s="550"/>
      <c r="G62" s="550"/>
      <c r="H62" s="550"/>
      <c r="I62" s="550"/>
      <c r="J62" s="550"/>
      <c r="K62" s="550"/>
      <c r="L62" s="550"/>
      <c r="M62" s="550"/>
      <c r="N62" s="550"/>
      <c r="O62" s="78"/>
      <c r="P62" s="78"/>
      <c r="Q62" s="78"/>
      <c r="R62" s="78"/>
      <c r="S62" s="78"/>
    </row>
    <row r="63" spans="1:19" ht="15" x14ac:dyDescent="0.25">
      <c r="A63" s="86"/>
      <c r="B63" s="79"/>
      <c r="C63" s="80"/>
      <c r="D63" s="85"/>
      <c r="E63" s="85"/>
      <c r="F63" s="85"/>
      <c r="G63" s="85"/>
      <c r="H63" s="85"/>
      <c r="I63" s="85"/>
      <c r="J63" s="85"/>
      <c r="K63" s="85"/>
      <c r="L63" s="85"/>
      <c r="M63" s="85"/>
      <c r="N63" s="85"/>
      <c r="O63" s="85"/>
      <c r="P63" s="85"/>
      <c r="Q63" s="85"/>
      <c r="R63" s="85"/>
      <c r="S63" s="78"/>
    </row>
    <row r="64" spans="1:19" ht="15" x14ac:dyDescent="0.25">
      <c r="A64" s="86"/>
      <c r="B64" s="79"/>
      <c r="C64" s="80"/>
      <c r="D64" s="85"/>
      <c r="E64" s="85"/>
      <c r="F64" s="85"/>
      <c r="G64" s="85"/>
      <c r="H64" s="85"/>
      <c r="I64" s="85"/>
      <c r="J64" s="85"/>
      <c r="K64" s="85"/>
      <c r="L64" s="85"/>
      <c r="M64" s="85"/>
      <c r="N64" s="85"/>
      <c r="O64" s="85"/>
      <c r="P64" s="85"/>
      <c r="Q64" s="85"/>
      <c r="R64" s="85"/>
      <c r="S64" s="78"/>
    </row>
    <row r="65" spans="1:19" ht="15" x14ac:dyDescent="0.25">
      <c r="A65" s="86"/>
      <c r="B65" s="79"/>
      <c r="C65" s="80"/>
      <c r="D65" s="381"/>
      <c r="E65" s="381"/>
      <c r="F65" s="550"/>
      <c r="G65" s="550"/>
      <c r="H65" s="550"/>
      <c r="I65" s="550"/>
      <c r="J65" s="550"/>
      <c r="K65" s="550"/>
      <c r="L65" s="550"/>
      <c r="M65" s="550"/>
      <c r="N65" s="550"/>
      <c r="O65" s="78"/>
      <c r="P65" s="78"/>
      <c r="Q65" s="78"/>
      <c r="R65" s="78"/>
      <c r="S65" s="78"/>
    </row>
    <row r="66" spans="1:19" ht="15" x14ac:dyDescent="0.25">
      <c r="A66" s="86"/>
      <c r="B66" s="79"/>
      <c r="C66" s="80"/>
      <c r="D66" s="381"/>
      <c r="E66" s="381"/>
      <c r="F66" s="550"/>
      <c r="G66" s="550"/>
      <c r="H66" s="550"/>
      <c r="I66" s="550"/>
      <c r="J66" s="550"/>
      <c r="K66" s="550"/>
      <c r="L66" s="550"/>
      <c r="M66" s="550"/>
      <c r="N66" s="550"/>
      <c r="O66" s="78"/>
      <c r="P66" s="78"/>
      <c r="Q66" s="78"/>
      <c r="R66" s="78"/>
      <c r="S66" s="78"/>
    </row>
    <row r="67" spans="1:19" ht="15" x14ac:dyDescent="0.25">
      <c r="A67" s="86"/>
      <c r="B67" s="79"/>
      <c r="C67" s="80"/>
      <c r="D67" s="381"/>
      <c r="E67" s="381"/>
      <c r="F67" s="550"/>
      <c r="G67" s="550"/>
      <c r="H67" s="550"/>
      <c r="I67" s="550"/>
      <c r="J67" s="550"/>
      <c r="K67" s="550"/>
      <c r="L67" s="550"/>
      <c r="M67" s="550"/>
      <c r="N67" s="550"/>
      <c r="O67" s="78"/>
      <c r="P67" s="78"/>
      <c r="Q67" s="78"/>
      <c r="R67" s="78"/>
      <c r="S67" s="78"/>
    </row>
    <row r="68" spans="1:19" ht="15" x14ac:dyDescent="0.25">
      <c r="A68" s="86"/>
      <c r="B68" s="79"/>
      <c r="C68" s="80"/>
      <c r="D68" s="381"/>
      <c r="E68" s="381"/>
      <c r="F68" s="550"/>
      <c r="G68" s="550"/>
      <c r="H68" s="550"/>
      <c r="I68" s="550"/>
      <c r="J68" s="550"/>
      <c r="K68" s="550"/>
      <c r="L68" s="550"/>
      <c r="M68" s="550"/>
      <c r="N68" s="550"/>
      <c r="O68" s="78"/>
      <c r="P68" s="78"/>
      <c r="Q68" s="78"/>
      <c r="R68" s="78"/>
      <c r="S68" s="78"/>
    </row>
    <row r="69" spans="1:19" ht="15" x14ac:dyDescent="0.25">
      <c r="A69" s="86"/>
      <c r="B69" s="79"/>
      <c r="C69" s="80"/>
      <c r="D69" s="381"/>
      <c r="E69" s="381"/>
      <c r="F69" s="550"/>
      <c r="G69" s="550"/>
      <c r="H69" s="550"/>
      <c r="I69" s="550"/>
      <c r="J69" s="550"/>
      <c r="K69" s="550"/>
      <c r="L69" s="550"/>
      <c r="M69" s="550"/>
      <c r="N69" s="550"/>
      <c r="O69" s="78"/>
      <c r="P69" s="78"/>
      <c r="Q69" s="78"/>
      <c r="R69" s="78"/>
      <c r="S69" s="78"/>
    </row>
    <row r="70" spans="1:19" ht="15" x14ac:dyDescent="0.25">
      <c r="A70" s="86"/>
      <c r="B70" s="79"/>
      <c r="C70" s="80"/>
      <c r="D70" s="381"/>
      <c r="E70" s="381"/>
      <c r="F70" s="550"/>
      <c r="G70" s="550"/>
      <c r="H70" s="550"/>
      <c r="I70" s="550"/>
      <c r="J70" s="550"/>
      <c r="K70" s="550"/>
      <c r="L70" s="550"/>
      <c r="M70" s="550"/>
      <c r="N70" s="550"/>
      <c r="O70" s="78"/>
      <c r="P70" s="78"/>
      <c r="Q70" s="78"/>
      <c r="R70" s="78"/>
      <c r="S70" s="78"/>
    </row>
    <row r="71" spans="1:19" ht="15" x14ac:dyDescent="0.25">
      <c r="A71" s="86"/>
      <c r="B71" s="79"/>
      <c r="C71" s="80"/>
      <c r="D71" s="381"/>
      <c r="E71" s="381"/>
      <c r="F71" s="550"/>
      <c r="G71" s="550"/>
      <c r="H71" s="550"/>
      <c r="I71" s="550"/>
      <c r="J71" s="550"/>
      <c r="K71" s="550"/>
      <c r="L71" s="550"/>
      <c r="M71" s="550"/>
      <c r="N71" s="550"/>
      <c r="O71" s="78"/>
      <c r="P71" s="78"/>
      <c r="Q71" s="78"/>
      <c r="R71" s="78"/>
      <c r="S71" s="78"/>
    </row>
    <row r="72" spans="1:19" ht="15" x14ac:dyDescent="0.25">
      <c r="A72" s="86"/>
      <c r="B72" s="79"/>
      <c r="C72" s="80"/>
      <c r="D72" s="381"/>
      <c r="E72" s="381"/>
      <c r="F72" s="550"/>
      <c r="G72" s="550"/>
      <c r="H72" s="550"/>
      <c r="I72" s="550"/>
      <c r="J72" s="550"/>
      <c r="K72" s="550"/>
      <c r="L72" s="550"/>
      <c r="M72" s="550"/>
      <c r="N72" s="550"/>
      <c r="O72" s="78"/>
      <c r="P72" s="78"/>
      <c r="Q72" s="78"/>
      <c r="R72" s="78"/>
      <c r="S72" s="78"/>
    </row>
    <row r="73" spans="1:19" ht="15" x14ac:dyDescent="0.25">
      <c r="A73" s="86"/>
      <c r="B73" s="79"/>
      <c r="C73" s="80"/>
      <c r="D73" s="381"/>
      <c r="E73" s="381"/>
      <c r="F73" s="550"/>
      <c r="G73" s="550"/>
      <c r="H73" s="550"/>
      <c r="I73" s="550"/>
      <c r="J73" s="550"/>
      <c r="K73" s="550"/>
      <c r="L73" s="550"/>
      <c r="M73" s="550"/>
      <c r="N73" s="550"/>
      <c r="O73" s="78"/>
      <c r="P73" s="78"/>
      <c r="Q73" s="78"/>
      <c r="R73" s="78"/>
      <c r="S73" s="78"/>
    </row>
    <row r="74" spans="1:19" ht="15" x14ac:dyDescent="0.25">
      <c r="A74" s="86"/>
      <c r="B74" s="79"/>
      <c r="C74" s="80"/>
      <c r="D74" s="381"/>
      <c r="E74" s="381"/>
      <c r="F74" s="550"/>
      <c r="G74" s="550"/>
      <c r="H74" s="550"/>
      <c r="I74" s="550"/>
      <c r="J74" s="550"/>
      <c r="K74" s="550"/>
      <c r="L74" s="550"/>
      <c r="M74" s="550"/>
      <c r="N74" s="550"/>
      <c r="O74" s="78"/>
      <c r="P74" s="78"/>
      <c r="Q74" s="78"/>
      <c r="R74" s="78"/>
      <c r="S74" s="78"/>
    </row>
    <row r="75" spans="1:19" ht="15" x14ac:dyDescent="0.25">
      <c r="A75" s="86"/>
      <c r="B75" s="79"/>
      <c r="C75" s="80"/>
      <c r="D75" s="381"/>
      <c r="E75" s="381"/>
      <c r="F75" s="550"/>
      <c r="G75" s="550"/>
      <c r="H75" s="550"/>
      <c r="I75" s="550"/>
      <c r="J75" s="550"/>
      <c r="K75" s="550"/>
      <c r="L75" s="550"/>
      <c r="M75" s="550"/>
      <c r="N75" s="550"/>
      <c r="O75" s="78"/>
      <c r="P75" s="78"/>
      <c r="Q75" s="78"/>
      <c r="R75" s="78"/>
      <c r="S75" s="78"/>
    </row>
    <row r="76" spans="1:19" ht="15" x14ac:dyDescent="0.25">
      <c r="A76" s="86"/>
      <c r="B76" s="79"/>
      <c r="C76" s="80"/>
      <c r="D76" s="381"/>
      <c r="E76" s="381"/>
      <c r="F76" s="550"/>
      <c r="G76" s="550"/>
      <c r="H76" s="550"/>
      <c r="I76" s="550"/>
      <c r="J76" s="550"/>
      <c r="K76" s="550"/>
      <c r="L76" s="550"/>
      <c r="M76" s="550"/>
      <c r="N76" s="550"/>
      <c r="O76" s="78"/>
      <c r="P76" s="78"/>
      <c r="Q76" s="78"/>
      <c r="R76" s="78"/>
      <c r="S76" s="78"/>
    </row>
    <row r="77" spans="1:19" ht="15" x14ac:dyDescent="0.25">
      <c r="A77" s="86"/>
      <c r="B77" s="79"/>
      <c r="C77" s="80"/>
      <c r="D77" s="381"/>
      <c r="E77" s="381"/>
      <c r="F77" s="550"/>
      <c r="G77" s="550"/>
      <c r="H77" s="550"/>
      <c r="I77" s="550"/>
      <c r="J77" s="550"/>
      <c r="K77" s="550"/>
      <c r="L77" s="550"/>
      <c r="M77" s="550"/>
      <c r="N77" s="550"/>
      <c r="O77" s="78"/>
      <c r="P77" s="78"/>
      <c r="Q77" s="78"/>
      <c r="R77" s="78"/>
      <c r="S77" s="78"/>
    </row>
    <row r="78" spans="1:19" ht="15" x14ac:dyDescent="0.25">
      <c r="A78" s="86"/>
      <c r="B78" s="79"/>
      <c r="C78" s="80"/>
      <c r="D78" s="381"/>
      <c r="E78" s="558"/>
      <c r="F78" s="550"/>
      <c r="G78" s="550"/>
      <c r="H78" s="550"/>
      <c r="I78" s="550"/>
      <c r="J78" s="550"/>
      <c r="K78" s="550"/>
      <c r="L78" s="550"/>
      <c r="M78" s="550"/>
      <c r="N78" s="550"/>
      <c r="O78" s="78"/>
      <c r="P78" s="78"/>
      <c r="Q78" s="78"/>
      <c r="R78" s="78"/>
      <c r="S78" s="78"/>
    </row>
    <row r="79" spans="1:19" ht="15" x14ac:dyDescent="0.25">
      <c r="A79" s="86"/>
      <c r="B79" s="79"/>
      <c r="C79" s="80"/>
      <c r="D79" s="381"/>
      <c r="E79" s="558"/>
      <c r="F79" s="550"/>
      <c r="G79" s="550"/>
      <c r="H79" s="550"/>
      <c r="I79" s="550"/>
      <c r="J79" s="550"/>
      <c r="K79" s="550"/>
      <c r="L79" s="550"/>
      <c r="M79" s="550"/>
      <c r="N79" s="550"/>
      <c r="O79" s="78"/>
      <c r="P79" s="78"/>
      <c r="Q79" s="78"/>
      <c r="R79" s="78"/>
      <c r="S79" s="78"/>
    </row>
    <row r="80" spans="1:19" ht="15" x14ac:dyDescent="0.25">
      <c r="A80" s="86"/>
      <c r="B80" s="79"/>
      <c r="C80" s="80"/>
      <c r="D80" s="381"/>
      <c r="E80" s="558"/>
      <c r="F80" s="550"/>
      <c r="G80" s="550"/>
      <c r="H80" s="550"/>
      <c r="I80" s="550"/>
      <c r="J80" s="550"/>
      <c r="K80" s="550"/>
      <c r="L80" s="550"/>
      <c r="M80" s="550"/>
      <c r="N80" s="550"/>
      <c r="O80" s="78"/>
      <c r="P80" s="78"/>
      <c r="Q80" s="78"/>
      <c r="R80" s="78"/>
      <c r="S80" s="78"/>
    </row>
    <row r="81" spans="1:19" ht="15" x14ac:dyDescent="0.25">
      <c r="A81" s="86"/>
      <c r="B81" s="85"/>
      <c r="C81" s="85"/>
      <c r="D81" s="381"/>
      <c r="E81" s="558"/>
      <c r="F81" s="550"/>
      <c r="G81" s="550"/>
      <c r="H81" s="550"/>
      <c r="I81" s="550"/>
      <c r="J81" s="550"/>
      <c r="K81" s="550"/>
      <c r="L81" s="550"/>
      <c r="M81" s="550"/>
      <c r="N81" s="550"/>
      <c r="O81" s="78"/>
      <c r="P81" s="78"/>
      <c r="Q81" s="78"/>
      <c r="R81" s="78"/>
      <c r="S81" s="78"/>
    </row>
    <row r="82" spans="1:19" ht="15" x14ac:dyDescent="0.25">
      <c r="A82" s="86"/>
      <c r="B82" s="85"/>
      <c r="C82" s="85"/>
      <c r="D82" s="381"/>
      <c r="E82" s="558"/>
      <c r="F82" s="550"/>
      <c r="G82" s="550"/>
      <c r="H82" s="550"/>
      <c r="I82" s="550"/>
      <c r="J82" s="550"/>
      <c r="K82" s="550"/>
      <c r="L82" s="550"/>
      <c r="M82" s="550"/>
      <c r="N82" s="550"/>
      <c r="O82" s="78"/>
      <c r="P82" s="78"/>
      <c r="Q82" s="78"/>
      <c r="R82" s="78"/>
      <c r="S82" s="78"/>
    </row>
    <row r="83" spans="1:19" ht="15" x14ac:dyDescent="0.25">
      <c r="A83" s="86"/>
      <c r="B83" s="79"/>
      <c r="C83" s="80"/>
      <c r="D83" s="550"/>
      <c r="E83" s="550"/>
      <c r="F83" s="550"/>
      <c r="G83" s="550"/>
      <c r="H83" s="550"/>
      <c r="I83" s="550"/>
      <c r="J83" s="550"/>
      <c r="K83" s="550"/>
      <c r="L83" s="550"/>
      <c r="M83" s="550"/>
      <c r="N83" s="550"/>
      <c r="O83" s="550"/>
      <c r="P83" s="550"/>
      <c r="Q83" s="550"/>
      <c r="R83" s="550"/>
      <c r="S83" s="78"/>
    </row>
    <row r="84" spans="1:19" ht="15" x14ac:dyDescent="0.25">
      <c r="A84" s="86"/>
      <c r="B84" s="79"/>
      <c r="C84" s="80"/>
      <c r="D84" s="550"/>
      <c r="E84" s="550"/>
      <c r="F84" s="550"/>
      <c r="G84" s="550"/>
      <c r="H84" s="550"/>
      <c r="I84" s="550"/>
      <c r="J84" s="550"/>
      <c r="K84" s="550"/>
      <c r="L84" s="550"/>
      <c r="M84" s="550"/>
      <c r="N84" s="550"/>
      <c r="O84" s="550"/>
      <c r="P84" s="550"/>
      <c r="Q84" s="550"/>
      <c r="R84" s="550"/>
      <c r="S84" s="78"/>
    </row>
    <row r="85" spans="1:19" ht="15" x14ac:dyDescent="0.25">
      <c r="A85" s="86"/>
      <c r="B85" s="79"/>
      <c r="C85" s="80"/>
      <c r="D85" s="550"/>
      <c r="E85" s="550"/>
      <c r="F85" s="550"/>
      <c r="G85" s="550"/>
      <c r="H85" s="550"/>
      <c r="I85" s="550"/>
      <c r="J85" s="550"/>
      <c r="K85" s="550"/>
      <c r="L85" s="550"/>
      <c r="M85" s="550"/>
      <c r="N85" s="550"/>
      <c r="O85" s="550"/>
      <c r="P85" s="550"/>
      <c r="Q85" s="550"/>
      <c r="R85" s="550"/>
      <c r="S85" s="78"/>
    </row>
    <row r="86" spans="1:19" ht="15" x14ac:dyDescent="0.25">
      <c r="A86" s="86"/>
      <c r="B86" s="79"/>
      <c r="C86" s="80"/>
      <c r="D86" s="85"/>
      <c r="E86" s="85"/>
      <c r="F86" s="85"/>
      <c r="G86" s="85"/>
      <c r="H86" s="85"/>
      <c r="I86" s="85"/>
      <c r="J86" s="85"/>
      <c r="K86" s="85"/>
      <c r="L86" s="85"/>
      <c r="M86" s="85"/>
      <c r="N86" s="85"/>
      <c r="O86" s="85"/>
      <c r="P86" s="85"/>
      <c r="Q86" s="85"/>
      <c r="R86" s="85"/>
      <c r="S86" s="78"/>
    </row>
    <row r="87" spans="1:19" ht="15" x14ac:dyDescent="0.25">
      <c r="A87" s="86"/>
      <c r="B87" s="79"/>
      <c r="C87" s="80"/>
      <c r="D87" s="85"/>
      <c r="E87" s="85"/>
      <c r="F87" s="85"/>
      <c r="G87" s="85"/>
      <c r="H87" s="85"/>
      <c r="I87" s="85"/>
      <c r="J87" s="85"/>
      <c r="K87" s="85"/>
      <c r="L87" s="85"/>
      <c r="M87" s="85"/>
      <c r="N87" s="85"/>
      <c r="O87" s="85"/>
      <c r="P87" s="85"/>
      <c r="Q87" s="85"/>
      <c r="R87" s="85"/>
      <c r="S87" s="78"/>
    </row>
    <row r="88" spans="1:19" ht="15" x14ac:dyDescent="0.25">
      <c r="A88" s="86"/>
      <c r="B88" s="79"/>
      <c r="C88" s="80"/>
      <c r="D88" s="380"/>
      <c r="E88" s="381"/>
      <c r="F88" s="550"/>
      <c r="G88" s="550"/>
      <c r="H88" s="550"/>
      <c r="I88" s="550"/>
      <c r="J88" s="78"/>
      <c r="K88" s="550"/>
      <c r="L88" s="550"/>
      <c r="M88" s="550"/>
      <c r="N88" s="550"/>
      <c r="O88" s="78"/>
      <c r="P88" s="78"/>
      <c r="Q88" s="78"/>
      <c r="R88" s="78"/>
      <c r="S88" s="78"/>
    </row>
    <row r="89" spans="1:19" ht="15" x14ac:dyDescent="0.25">
      <c r="A89" s="86"/>
      <c r="B89" s="79"/>
      <c r="C89" s="80"/>
      <c r="D89" s="380"/>
      <c r="E89" s="381"/>
      <c r="F89" s="550"/>
      <c r="G89" s="550"/>
      <c r="H89" s="550"/>
      <c r="I89" s="550"/>
      <c r="J89" s="78"/>
      <c r="K89" s="550"/>
      <c r="L89" s="550"/>
      <c r="M89" s="550"/>
      <c r="N89" s="550"/>
      <c r="O89" s="78"/>
      <c r="P89" s="78"/>
      <c r="Q89" s="78"/>
      <c r="R89" s="78"/>
      <c r="S89" s="78"/>
    </row>
    <row r="90" spans="1:19" ht="15" x14ac:dyDescent="0.25">
      <c r="A90" s="86"/>
      <c r="B90" s="79"/>
      <c r="C90" s="80"/>
      <c r="D90" s="380"/>
      <c r="E90" s="381"/>
      <c r="F90" s="550"/>
      <c r="G90" s="550"/>
      <c r="H90" s="550"/>
      <c r="I90" s="550"/>
      <c r="J90" s="78"/>
      <c r="K90" s="550"/>
      <c r="L90" s="550"/>
      <c r="M90" s="550"/>
      <c r="N90" s="550"/>
      <c r="O90" s="78"/>
      <c r="P90" s="78"/>
      <c r="Q90" s="78"/>
      <c r="R90" s="78"/>
      <c r="S90" s="78"/>
    </row>
    <row r="91" spans="1:19" ht="15" x14ac:dyDescent="0.25">
      <c r="A91" s="86"/>
      <c r="B91" s="79"/>
      <c r="C91" s="80"/>
      <c r="D91" s="380"/>
      <c r="E91" s="381"/>
      <c r="F91" s="550"/>
      <c r="G91" s="550"/>
      <c r="H91" s="550"/>
      <c r="I91" s="550"/>
      <c r="J91" s="78"/>
      <c r="K91" s="550"/>
      <c r="L91" s="550"/>
      <c r="M91" s="550"/>
      <c r="N91" s="550"/>
      <c r="O91" s="78"/>
      <c r="P91" s="78"/>
      <c r="Q91" s="78"/>
      <c r="R91" s="78"/>
      <c r="S91" s="78"/>
    </row>
    <row r="92" spans="1:19" ht="15" x14ac:dyDescent="0.25">
      <c r="A92" s="86"/>
      <c r="B92" s="79"/>
      <c r="C92" s="80"/>
      <c r="D92" s="380"/>
      <c r="E92" s="381"/>
      <c r="F92" s="550"/>
      <c r="G92" s="550"/>
      <c r="H92" s="550"/>
      <c r="I92" s="550"/>
      <c r="J92" s="78"/>
      <c r="K92" s="550"/>
      <c r="L92" s="550"/>
      <c r="M92" s="550"/>
      <c r="N92" s="550"/>
      <c r="O92" s="78"/>
      <c r="P92" s="78"/>
      <c r="Q92" s="78"/>
      <c r="R92" s="78"/>
      <c r="S92" s="78"/>
    </row>
    <row r="93" spans="1:19" ht="15" x14ac:dyDescent="0.25">
      <c r="A93" s="86"/>
      <c r="B93" s="79"/>
      <c r="C93" s="80"/>
      <c r="D93" s="380"/>
      <c r="E93" s="381"/>
      <c r="F93" s="550"/>
      <c r="G93" s="550"/>
      <c r="H93" s="550"/>
      <c r="I93" s="550"/>
      <c r="J93" s="78"/>
      <c r="K93" s="550"/>
      <c r="L93" s="550"/>
      <c r="M93" s="550"/>
      <c r="N93" s="550"/>
      <c r="O93" s="78"/>
      <c r="P93" s="78"/>
      <c r="Q93" s="78"/>
      <c r="R93" s="78"/>
      <c r="S93" s="78"/>
    </row>
    <row r="94" spans="1:19" ht="15" x14ac:dyDescent="0.25">
      <c r="A94" s="86"/>
      <c r="B94" s="79"/>
      <c r="C94" s="80"/>
      <c r="D94" s="380"/>
      <c r="E94" s="381"/>
      <c r="F94" s="550"/>
      <c r="G94" s="550"/>
      <c r="H94" s="550"/>
      <c r="I94" s="550"/>
      <c r="J94" s="78"/>
      <c r="K94" s="550"/>
      <c r="L94" s="550"/>
      <c r="M94" s="550"/>
      <c r="N94" s="550"/>
      <c r="O94" s="78"/>
      <c r="P94" s="78"/>
      <c r="Q94" s="78"/>
      <c r="R94" s="78"/>
      <c r="S94" s="78"/>
    </row>
    <row r="95" spans="1:19" ht="15" x14ac:dyDescent="0.25">
      <c r="A95" s="86"/>
      <c r="B95" s="79"/>
      <c r="C95" s="80"/>
      <c r="D95" s="380"/>
      <c r="E95" s="381"/>
      <c r="F95" s="550"/>
      <c r="G95" s="550"/>
      <c r="H95" s="550"/>
      <c r="I95" s="550"/>
      <c r="J95" s="78"/>
      <c r="K95" s="550"/>
      <c r="L95" s="550"/>
      <c r="M95" s="550"/>
      <c r="N95" s="550"/>
      <c r="O95" s="78"/>
      <c r="P95" s="78"/>
      <c r="Q95" s="78"/>
      <c r="R95" s="78"/>
      <c r="S95" s="78"/>
    </row>
    <row r="96" spans="1:19" ht="15" x14ac:dyDescent="0.25">
      <c r="A96" s="86"/>
      <c r="B96" s="79"/>
      <c r="C96" s="80"/>
      <c r="D96" s="380"/>
      <c r="E96" s="381"/>
      <c r="F96" s="550"/>
      <c r="G96" s="550"/>
      <c r="H96" s="550"/>
      <c r="I96" s="550"/>
      <c r="J96" s="78"/>
      <c r="K96" s="550"/>
      <c r="L96" s="550"/>
      <c r="M96" s="550"/>
      <c r="N96" s="550"/>
      <c r="O96" s="78"/>
      <c r="P96" s="78"/>
      <c r="Q96" s="78"/>
      <c r="R96" s="78"/>
      <c r="S96" s="78"/>
    </row>
    <row r="97" spans="1:19" ht="15" x14ac:dyDescent="0.25">
      <c r="A97" s="86"/>
      <c r="B97" s="79"/>
      <c r="C97" s="80"/>
      <c r="D97" s="380"/>
      <c r="E97" s="381"/>
      <c r="F97" s="550"/>
      <c r="G97" s="550"/>
      <c r="H97" s="550"/>
      <c r="I97" s="550"/>
      <c r="J97" s="78"/>
      <c r="K97" s="550"/>
      <c r="L97" s="550"/>
      <c r="M97" s="550"/>
      <c r="N97" s="550"/>
      <c r="O97" s="78"/>
      <c r="P97" s="78"/>
      <c r="Q97" s="78"/>
      <c r="R97" s="78"/>
      <c r="S97" s="78"/>
    </row>
    <row r="98" spans="1:19" ht="15" x14ac:dyDescent="0.25">
      <c r="A98" s="86"/>
      <c r="B98" s="79"/>
      <c r="C98" s="80"/>
      <c r="D98" s="380"/>
      <c r="E98" s="381"/>
      <c r="F98" s="550"/>
      <c r="G98" s="550"/>
      <c r="H98" s="550"/>
      <c r="I98" s="550"/>
      <c r="J98" s="78"/>
      <c r="K98" s="550"/>
      <c r="L98" s="550"/>
      <c r="M98" s="550"/>
      <c r="N98" s="550"/>
      <c r="O98" s="78"/>
      <c r="P98" s="78"/>
      <c r="Q98" s="78"/>
      <c r="R98" s="78"/>
      <c r="S98" s="78"/>
    </row>
    <row r="99" spans="1:19" ht="15" x14ac:dyDescent="0.25">
      <c r="A99" s="86"/>
      <c r="B99" s="79"/>
      <c r="C99" s="80"/>
      <c r="D99" s="380"/>
      <c r="E99" s="381"/>
      <c r="F99" s="550"/>
      <c r="G99" s="550"/>
      <c r="H99" s="550"/>
      <c r="I99" s="550"/>
      <c r="J99" s="78"/>
      <c r="K99" s="550"/>
      <c r="L99" s="550"/>
      <c r="M99" s="550"/>
      <c r="N99" s="550"/>
      <c r="O99" s="78"/>
      <c r="P99" s="78"/>
      <c r="Q99" s="78"/>
      <c r="R99" s="78"/>
      <c r="S99" s="78"/>
    </row>
    <row r="100" spans="1:19" ht="15" x14ac:dyDescent="0.25">
      <c r="A100" s="86"/>
      <c r="B100" s="79"/>
      <c r="C100" s="80"/>
      <c r="D100" s="380"/>
      <c r="E100" s="381"/>
      <c r="F100" s="550"/>
      <c r="G100" s="550"/>
      <c r="H100" s="550"/>
      <c r="I100" s="550"/>
      <c r="J100" s="78"/>
      <c r="K100" s="550"/>
      <c r="L100" s="550"/>
      <c r="M100" s="550"/>
      <c r="N100" s="550"/>
      <c r="O100" s="78"/>
      <c r="P100" s="78"/>
      <c r="Q100" s="78"/>
      <c r="R100" s="78"/>
      <c r="S100" s="78"/>
    </row>
    <row r="101" spans="1:19" ht="15" x14ac:dyDescent="0.25">
      <c r="A101" s="550"/>
      <c r="B101" s="550"/>
      <c r="C101" s="550"/>
      <c r="D101" s="380"/>
      <c r="E101" s="381"/>
      <c r="F101" s="550"/>
      <c r="G101" s="550"/>
      <c r="H101" s="550"/>
      <c r="I101" s="550"/>
      <c r="J101" s="78"/>
      <c r="K101" s="550"/>
      <c r="L101" s="550"/>
      <c r="M101" s="550"/>
      <c r="N101" s="550"/>
      <c r="O101" s="78"/>
      <c r="P101" s="78"/>
      <c r="Q101" s="78"/>
      <c r="R101" s="78"/>
      <c r="S101" s="78"/>
    </row>
    <row r="102" spans="1:19" ht="15" x14ac:dyDescent="0.25">
      <c r="A102" s="550"/>
      <c r="B102" s="550"/>
      <c r="C102" s="550"/>
      <c r="D102" s="380"/>
      <c r="E102" s="558"/>
      <c r="F102" s="550"/>
      <c r="G102" s="550"/>
      <c r="H102" s="550"/>
      <c r="I102" s="550"/>
      <c r="J102" s="78"/>
      <c r="K102" s="550"/>
      <c r="L102" s="550"/>
      <c r="M102" s="550"/>
      <c r="N102" s="550"/>
      <c r="O102" s="78"/>
      <c r="P102" s="78"/>
      <c r="Q102" s="78"/>
      <c r="R102" s="78"/>
      <c r="S102" s="78"/>
    </row>
    <row r="103" spans="1:19" ht="15" x14ac:dyDescent="0.25">
      <c r="A103" s="550"/>
      <c r="B103" s="550"/>
      <c r="C103" s="550"/>
      <c r="D103" s="380"/>
      <c r="E103" s="558"/>
      <c r="F103" s="550"/>
      <c r="G103" s="550"/>
      <c r="H103" s="550"/>
      <c r="I103" s="550"/>
      <c r="J103" s="78"/>
      <c r="K103" s="550"/>
      <c r="L103" s="550"/>
      <c r="M103" s="550"/>
      <c r="N103" s="550"/>
      <c r="O103" s="78"/>
      <c r="P103" s="78"/>
      <c r="Q103" s="78"/>
      <c r="R103" s="78"/>
      <c r="S103" s="78"/>
    </row>
    <row r="104" spans="1:19" ht="15" x14ac:dyDescent="0.25">
      <c r="A104" s="85"/>
      <c r="B104" s="85"/>
      <c r="C104" s="85"/>
      <c r="D104" s="380"/>
      <c r="E104" s="558"/>
      <c r="F104" s="550"/>
      <c r="G104" s="550"/>
      <c r="H104" s="550"/>
      <c r="I104" s="550"/>
      <c r="J104" s="78"/>
      <c r="K104" s="550"/>
      <c r="L104" s="550"/>
      <c r="M104" s="550"/>
      <c r="N104" s="550"/>
      <c r="O104" s="78"/>
      <c r="P104" s="78"/>
      <c r="Q104" s="78"/>
      <c r="R104" s="78"/>
      <c r="S104" s="78"/>
    </row>
    <row r="105" spans="1:19" ht="15" x14ac:dyDescent="0.25">
      <c r="A105" s="85"/>
      <c r="B105" s="85"/>
      <c r="C105" s="85"/>
      <c r="D105" s="380"/>
      <c r="E105" s="558"/>
      <c r="F105" s="550"/>
      <c r="G105" s="550"/>
      <c r="H105" s="550"/>
      <c r="I105" s="550"/>
      <c r="J105" s="78"/>
      <c r="K105" s="550"/>
      <c r="L105" s="550"/>
      <c r="M105" s="550"/>
      <c r="N105" s="550"/>
      <c r="O105" s="78"/>
      <c r="P105" s="78"/>
      <c r="Q105" s="78"/>
      <c r="R105" s="78"/>
      <c r="S105" s="78"/>
    </row>
    <row r="106" spans="1:19" ht="15" x14ac:dyDescent="0.25">
      <c r="A106" s="87"/>
      <c r="B106" s="80"/>
      <c r="C106" s="381"/>
      <c r="D106" s="380"/>
      <c r="E106" s="558"/>
      <c r="F106" s="550"/>
      <c r="G106" s="550"/>
      <c r="H106" s="550"/>
      <c r="I106" s="550"/>
      <c r="J106" s="78"/>
      <c r="K106" s="550"/>
      <c r="L106" s="550"/>
      <c r="M106" s="550"/>
      <c r="N106" s="550"/>
      <c r="O106" s="78"/>
      <c r="P106" s="78"/>
      <c r="Q106" s="78"/>
      <c r="R106" s="78"/>
      <c r="S106" s="78"/>
    </row>
    <row r="107" spans="1:19" ht="15" x14ac:dyDescent="0.25">
      <c r="A107" s="550"/>
      <c r="B107" s="79"/>
      <c r="C107" s="80"/>
      <c r="D107" s="380"/>
      <c r="E107" s="558"/>
      <c r="F107" s="550"/>
      <c r="G107" s="550"/>
      <c r="H107" s="550"/>
      <c r="I107" s="550"/>
      <c r="J107" s="78"/>
      <c r="K107" s="550"/>
      <c r="L107" s="550"/>
      <c r="M107" s="550"/>
      <c r="N107" s="550"/>
      <c r="O107" s="78"/>
      <c r="P107" s="78"/>
      <c r="Q107" s="78"/>
      <c r="R107" s="78"/>
      <c r="S107" s="78"/>
    </row>
    <row r="108" spans="1:19" ht="15" x14ac:dyDescent="0.25">
      <c r="A108" s="550"/>
      <c r="B108" s="79"/>
      <c r="C108" s="80"/>
      <c r="D108" s="85"/>
      <c r="E108" s="85"/>
      <c r="F108" s="85"/>
      <c r="G108" s="85"/>
      <c r="H108" s="85"/>
      <c r="I108" s="85"/>
      <c r="J108" s="85"/>
      <c r="K108" s="85"/>
      <c r="L108" s="85"/>
      <c r="M108" s="85"/>
      <c r="N108" s="85"/>
      <c r="O108" s="85"/>
      <c r="P108" s="85"/>
      <c r="Q108" s="85"/>
      <c r="R108" s="85"/>
      <c r="S108" s="78"/>
    </row>
    <row r="109" spans="1:19" ht="15" x14ac:dyDescent="0.25">
      <c r="A109" s="550"/>
      <c r="B109" s="79"/>
      <c r="C109" s="80"/>
      <c r="D109" s="85"/>
      <c r="E109" s="85"/>
      <c r="F109" s="85"/>
      <c r="G109" s="85"/>
      <c r="H109" s="85"/>
      <c r="I109" s="85"/>
      <c r="J109" s="85"/>
      <c r="K109" s="85"/>
      <c r="L109" s="85"/>
      <c r="M109" s="85"/>
      <c r="N109" s="85"/>
      <c r="O109" s="85"/>
      <c r="P109" s="85"/>
      <c r="Q109" s="85"/>
      <c r="R109" s="85"/>
      <c r="S109" s="78"/>
    </row>
    <row r="110" spans="1:19" ht="15" x14ac:dyDescent="0.25">
      <c r="A110" s="550"/>
      <c r="B110" s="79"/>
      <c r="C110" s="80"/>
      <c r="D110" s="380"/>
      <c r="E110" s="381"/>
      <c r="F110" s="550"/>
      <c r="G110" s="550"/>
      <c r="H110" s="550"/>
      <c r="I110" s="550"/>
      <c r="J110" s="78"/>
      <c r="K110" s="550"/>
      <c r="L110" s="550"/>
      <c r="M110" s="550"/>
      <c r="N110" s="550"/>
      <c r="O110" s="78"/>
      <c r="P110" s="78"/>
      <c r="Q110" s="78"/>
      <c r="R110" s="78"/>
      <c r="S110" s="78"/>
    </row>
    <row r="111" spans="1:19" ht="15" x14ac:dyDescent="0.25">
      <c r="A111" s="550"/>
      <c r="B111" s="79"/>
      <c r="C111" s="80"/>
      <c r="D111" s="380"/>
      <c r="E111" s="381"/>
      <c r="F111" s="550"/>
      <c r="G111" s="550"/>
      <c r="H111" s="550"/>
      <c r="I111" s="550"/>
      <c r="J111" s="78"/>
      <c r="K111" s="550"/>
      <c r="L111" s="550"/>
      <c r="M111" s="550"/>
      <c r="N111" s="550"/>
      <c r="O111" s="78"/>
      <c r="P111" s="78"/>
      <c r="Q111" s="78"/>
      <c r="R111" s="78"/>
      <c r="S111" s="78"/>
    </row>
    <row r="112" spans="1:19" ht="15" x14ac:dyDescent="0.25">
      <c r="A112" s="550"/>
      <c r="B112" s="79"/>
      <c r="C112" s="80"/>
      <c r="D112" s="380"/>
      <c r="E112" s="381"/>
      <c r="F112" s="550"/>
      <c r="G112" s="550"/>
      <c r="H112" s="550"/>
      <c r="I112" s="550"/>
      <c r="J112" s="78"/>
      <c r="K112" s="550"/>
      <c r="L112" s="550"/>
      <c r="M112" s="550"/>
      <c r="N112" s="550"/>
      <c r="O112" s="78"/>
      <c r="P112" s="78"/>
      <c r="Q112" s="78"/>
      <c r="R112" s="78"/>
      <c r="S112" s="78"/>
    </row>
    <row r="113" spans="1:19" ht="15" x14ac:dyDescent="0.25">
      <c r="A113" s="550"/>
      <c r="B113" s="79"/>
      <c r="C113" s="80"/>
      <c r="D113" s="380"/>
      <c r="E113" s="381"/>
      <c r="F113" s="550"/>
      <c r="G113" s="550"/>
      <c r="H113" s="550"/>
      <c r="I113" s="550"/>
      <c r="J113" s="78"/>
      <c r="K113" s="550"/>
      <c r="L113" s="550"/>
      <c r="M113" s="550"/>
      <c r="N113" s="550"/>
      <c r="O113" s="78"/>
      <c r="P113" s="78"/>
      <c r="Q113" s="78"/>
      <c r="R113" s="78"/>
      <c r="S113" s="78"/>
    </row>
    <row r="114" spans="1:19" ht="15" x14ac:dyDescent="0.25">
      <c r="A114" s="550"/>
      <c r="B114" s="79"/>
      <c r="C114" s="80"/>
      <c r="D114" s="380"/>
      <c r="E114" s="381"/>
      <c r="F114" s="550"/>
      <c r="G114" s="550"/>
      <c r="H114" s="550"/>
      <c r="I114" s="550"/>
      <c r="J114" s="78"/>
      <c r="K114" s="550"/>
      <c r="L114" s="550"/>
      <c r="M114" s="550"/>
      <c r="N114" s="550"/>
      <c r="O114" s="78"/>
      <c r="P114" s="78"/>
      <c r="Q114" s="78"/>
      <c r="R114" s="78"/>
      <c r="S114" s="78"/>
    </row>
    <row r="115" spans="1:19" ht="15" x14ac:dyDescent="0.25">
      <c r="A115" s="550"/>
      <c r="B115" s="79"/>
      <c r="C115" s="80"/>
      <c r="D115" s="380"/>
      <c r="E115" s="381"/>
      <c r="F115" s="550"/>
      <c r="G115" s="550"/>
      <c r="H115" s="550"/>
      <c r="I115" s="550"/>
      <c r="J115" s="78"/>
      <c r="K115" s="550"/>
      <c r="L115" s="550"/>
      <c r="M115" s="550"/>
      <c r="N115" s="550"/>
      <c r="O115" s="78"/>
      <c r="P115" s="78"/>
      <c r="Q115" s="78"/>
      <c r="R115" s="78"/>
      <c r="S115" s="78"/>
    </row>
    <row r="116" spans="1:19" ht="15" x14ac:dyDescent="0.25">
      <c r="A116" s="550"/>
      <c r="B116" s="79"/>
      <c r="C116" s="80"/>
      <c r="D116" s="380"/>
      <c r="E116" s="381"/>
      <c r="F116" s="550"/>
      <c r="G116" s="550"/>
      <c r="H116" s="550"/>
      <c r="I116" s="550"/>
      <c r="J116" s="78"/>
      <c r="K116" s="550"/>
      <c r="L116" s="550"/>
      <c r="M116" s="550"/>
      <c r="N116" s="550"/>
      <c r="O116" s="78"/>
      <c r="P116" s="78"/>
      <c r="Q116" s="78"/>
      <c r="R116" s="78"/>
      <c r="S116" s="78"/>
    </row>
    <row r="117" spans="1:19" ht="15" x14ac:dyDescent="0.25">
      <c r="A117" s="550"/>
      <c r="B117" s="79"/>
      <c r="C117" s="80"/>
      <c r="D117" s="380"/>
      <c r="E117" s="381"/>
      <c r="F117" s="550"/>
      <c r="G117" s="550"/>
      <c r="H117" s="550"/>
      <c r="I117" s="550"/>
      <c r="J117" s="78"/>
      <c r="K117" s="550"/>
      <c r="L117" s="550"/>
      <c r="M117" s="550"/>
      <c r="N117" s="550"/>
      <c r="O117" s="78"/>
      <c r="P117" s="78"/>
      <c r="Q117" s="78"/>
      <c r="R117" s="78"/>
      <c r="S117" s="78"/>
    </row>
    <row r="118" spans="1:19" ht="15" x14ac:dyDescent="0.25">
      <c r="A118" s="550"/>
      <c r="B118" s="79"/>
      <c r="C118" s="80"/>
      <c r="D118" s="380"/>
      <c r="E118" s="381"/>
      <c r="F118" s="550"/>
      <c r="G118" s="550"/>
      <c r="H118" s="550"/>
      <c r="I118" s="550"/>
      <c r="J118" s="78"/>
      <c r="K118" s="550"/>
      <c r="L118" s="550"/>
      <c r="M118" s="550"/>
      <c r="N118" s="550"/>
      <c r="O118" s="78"/>
      <c r="P118" s="78"/>
      <c r="Q118" s="78"/>
      <c r="R118" s="78"/>
      <c r="S118" s="78"/>
    </row>
    <row r="119" spans="1:19" ht="15" x14ac:dyDescent="0.25">
      <c r="A119" s="550"/>
      <c r="B119" s="79"/>
      <c r="C119" s="80"/>
      <c r="D119" s="380"/>
      <c r="E119" s="381"/>
      <c r="F119" s="550"/>
      <c r="G119" s="550"/>
      <c r="H119" s="550"/>
      <c r="I119" s="550"/>
      <c r="J119" s="78"/>
      <c r="K119" s="550"/>
      <c r="L119" s="550"/>
      <c r="M119" s="550"/>
      <c r="N119" s="550"/>
      <c r="O119" s="78"/>
      <c r="P119" s="78"/>
      <c r="Q119" s="78"/>
      <c r="R119" s="78"/>
      <c r="S119" s="78"/>
    </row>
    <row r="120" spans="1:19" ht="15" x14ac:dyDescent="0.25">
      <c r="A120" s="550"/>
      <c r="B120" s="79"/>
      <c r="C120" s="80"/>
      <c r="D120" s="380"/>
      <c r="E120" s="381"/>
      <c r="F120" s="550"/>
      <c r="G120" s="550"/>
      <c r="H120" s="550"/>
      <c r="I120" s="550"/>
      <c r="J120" s="78"/>
      <c r="K120" s="550"/>
      <c r="L120" s="550"/>
      <c r="M120" s="550"/>
      <c r="N120" s="550"/>
      <c r="O120" s="78"/>
      <c r="P120" s="78"/>
      <c r="Q120" s="78"/>
      <c r="R120" s="78"/>
      <c r="S120" s="78"/>
    </row>
    <row r="121" spans="1:19" ht="15" x14ac:dyDescent="0.25">
      <c r="A121" s="550"/>
      <c r="B121" s="79"/>
      <c r="C121" s="80"/>
      <c r="D121" s="380"/>
      <c r="E121" s="381"/>
      <c r="F121" s="550"/>
      <c r="G121" s="550"/>
      <c r="H121" s="550"/>
      <c r="I121" s="550"/>
      <c r="J121" s="78"/>
      <c r="K121" s="550"/>
      <c r="L121" s="550"/>
      <c r="M121" s="550"/>
      <c r="N121" s="550"/>
      <c r="O121" s="78"/>
      <c r="P121" s="78"/>
      <c r="Q121" s="78"/>
      <c r="R121" s="78"/>
      <c r="S121" s="78"/>
    </row>
    <row r="122" spans="1:19" ht="15" x14ac:dyDescent="0.25">
      <c r="A122" s="550"/>
      <c r="B122" s="79"/>
      <c r="C122" s="80"/>
      <c r="D122" s="380"/>
      <c r="E122" s="381"/>
      <c r="F122" s="550"/>
      <c r="G122" s="550"/>
      <c r="H122" s="550"/>
      <c r="I122" s="550"/>
      <c r="J122" s="78"/>
      <c r="K122" s="550"/>
      <c r="L122" s="550"/>
      <c r="M122" s="550"/>
      <c r="N122" s="550"/>
      <c r="O122" s="78"/>
      <c r="P122" s="78"/>
      <c r="Q122" s="78"/>
      <c r="R122" s="78"/>
      <c r="S122" s="78"/>
    </row>
    <row r="123" spans="1:19" ht="15" x14ac:dyDescent="0.25">
      <c r="A123" s="550"/>
      <c r="B123" s="79"/>
      <c r="C123" s="80"/>
      <c r="D123" s="380"/>
      <c r="E123" s="558"/>
      <c r="F123" s="550"/>
      <c r="G123" s="550"/>
      <c r="H123" s="550"/>
      <c r="I123" s="550"/>
      <c r="J123" s="78"/>
      <c r="K123" s="550"/>
      <c r="L123" s="550"/>
      <c r="M123" s="550"/>
      <c r="N123" s="550"/>
      <c r="O123" s="78"/>
      <c r="P123" s="78"/>
      <c r="Q123" s="78"/>
      <c r="R123" s="78"/>
      <c r="S123" s="78"/>
    </row>
    <row r="124" spans="1:19" ht="15" x14ac:dyDescent="0.25">
      <c r="A124" s="550"/>
      <c r="B124" s="79"/>
      <c r="C124" s="80"/>
      <c r="D124" s="380"/>
      <c r="E124" s="558"/>
      <c r="F124" s="550"/>
      <c r="G124" s="550"/>
      <c r="H124" s="550"/>
      <c r="I124" s="550"/>
      <c r="J124" s="78"/>
      <c r="K124" s="550"/>
      <c r="L124" s="550"/>
      <c r="M124" s="550"/>
      <c r="N124" s="550"/>
      <c r="O124" s="78"/>
      <c r="P124" s="78"/>
      <c r="Q124" s="78"/>
      <c r="R124" s="78"/>
      <c r="S124" s="78"/>
    </row>
    <row r="125" spans="1:19" ht="15" x14ac:dyDescent="0.25">
      <c r="A125" s="79"/>
      <c r="B125" s="80"/>
      <c r="C125" s="558"/>
      <c r="D125" s="380"/>
      <c r="E125" s="558"/>
      <c r="F125" s="550"/>
      <c r="G125" s="550"/>
      <c r="H125" s="550"/>
      <c r="I125" s="550"/>
      <c r="J125" s="78"/>
      <c r="K125" s="550"/>
      <c r="L125" s="550"/>
      <c r="M125" s="550"/>
      <c r="N125" s="550"/>
      <c r="O125" s="78"/>
      <c r="P125" s="78"/>
      <c r="Q125" s="78"/>
      <c r="R125" s="78"/>
      <c r="S125" s="78"/>
    </row>
    <row r="126" spans="1:19" ht="15" x14ac:dyDescent="0.25">
      <c r="A126" s="85"/>
      <c r="B126" s="85"/>
      <c r="C126" s="85"/>
      <c r="D126" s="380"/>
      <c r="E126" s="558"/>
      <c r="F126" s="550"/>
      <c r="G126" s="550"/>
      <c r="H126" s="550"/>
      <c r="I126" s="550"/>
      <c r="J126" s="78"/>
      <c r="K126" s="550"/>
      <c r="L126" s="550"/>
      <c r="M126" s="550"/>
      <c r="N126" s="550"/>
      <c r="O126" s="78"/>
      <c r="P126" s="78"/>
      <c r="Q126" s="78"/>
      <c r="R126" s="78"/>
      <c r="S126" s="78"/>
    </row>
    <row r="127" spans="1:19" ht="15" x14ac:dyDescent="0.25">
      <c r="A127" s="78"/>
      <c r="B127" s="85"/>
      <c r="C127" s="85"/>
      <c r="D127" s="380"/>
      <c r="E127" s="558"/>
      <c r="F127" s="550"/>
      <c r="G127" s="550"/>
      <c r="H127" s="550"/>
      <c r="I127" s="550"/>
      <c r="J127" s="78"/>
      <c r="K127" s="550"/>
      <c r="L127" s="550"/>
      <c r="M127" s="550"/>
      <c r="N127" s="550"/>
      <c r="O127" s="78"/>
      <c r="P127" s="78"/>
      <c r="Q127" s="78"/>
      <c r="R127" s="78"/>
      <c r="S127" s="78"/>
    </row>
    <row r="128" spans="1:19" ht="15" x14ac:dyDescent="0.25">
      <c r="A128" s="79"/>
      <c r="B128" s="79"/>
      <c r="C128" s="80"/>
      <c r="D128" s="380"/>
      <c r="E128" s="558"/>
      <c r="F128" s="550"/>
      <c r="G128" s="550"/>
      <c r="H128" s="550"/>
      <c r="I128" s="550"/>
      <c r="J128" s="78"/>
      <c r="K128" s="550"/>
      <c r="L128" s="550"/>
      <c r="M128" s="550"/>
      <c r="N128" s="550"/>
      <c r="O128" s="78"/>
      <c r="P128" s="78"/>
      <c r="Q128" s="78"/>
      <c r="R128" s="78"/>
      <c r="S128" s="78"/>
    </row>
    <row r="129" spans="1:19" ht="15" x14ac:dyDescent="0.25">
      <c r="A129" s="79"/>
      <c r="B129" s="79"/>
      <c r="C129" s="80"/>
      <c r="D129" s="85"/>
      <c r="E129" s="85"/>
      <c r="F129" s="85"/>
      <c r="G129" s="85"/>
      <c r="H129" s="85"/>
      <c r="I129" s="85"/>
      <c r="J129" s="85"/>
      <c r="K129" s="85"/>
      <c r="L129" s="85"/>
      <c r="M129" s="85"/>
      <c r="N129" s="85"/>
      <c r="O129" s="85"/>
      <c r="P129" s="85"/>
      <c r="Q129" s="85"/>
      <c r="R129" s="85"/>
      <c r="S129" s="78"/>
    </row>
    <row r="130" spans="1:19" ht="15" x14ac:dyDescent="0.25">
      <c r="A130" s="79"/>
      <c r="B130" s="79"/>
      <c r="C130" s="80"/>
      <c r="D130" s="380"/>
      <c r="E130" s="381"/>
      <c r="F130" s="550"/>
      <c r="G130" s="550"/>
      <c r="H130" s="550"/>
      <c r="I130" s="550"/>
      <c r="J130" s="78"/>
      <c r="K130" s="550"/>
      <c r="L130" s="550"/>
      <c r="M130" s="550"/>
      <c r="N130" s="550"/>
      <c r="O130" s="78"/>
      <c r="P130" s="78"/>
      <c r="Q130" s="78"/>
      <c r="R130" s="78"/>
      <c r="S130" s="78"/>
    </row>
    <row r="131" spans="1:19" ht="15" x14ac:dyDescent="0.25">
      <c r="A131" s="79"/>
      <c r="B131" s="79"/>
      <c r="C131" s="80"/>
      <c r="D131" s="380"/>
      <c r="E131" s="381"/>
      <c r="F131" s="550"/>
      <c r="G131" s="550"/>
      <c r="H131" s="550"/>
      <c r="I131" s="550"/>
      <c r="J131" s="78"/>
      <c r="K131" s="550"/>
      <c r="L131" s="550"/>
      <c r="M131" s="550"/>
      <c r="N131" s="550"/>
      <c r="O131" s="78"/>
      <c r="P131" s="78"/>
      <c r="Q131" s="78"/>
      <c r="R131" s="78"/>
      <c r="S131" s="78"/>
    </row>
    <row r="132" spans="1:19" ht="15" x14ac:dyDescent="0.25">
      <c r="A132" s="79"/>
      <c r="B132" s="79"/>
      <c r="C132" s="80"/>
      <c r="D132" s="380"/>
      <c r="E132" s="381"/>
      <c r="F132" s="550"/>
      <c r="G132" s="550"/>
      <c r="H132" s="550"/>
      <c r="I132" s="550"/>
      <c r="J132" s="78"/>
      <c r="K132" s="550"/>
      <c r="L132" s="550"/>
      <c r="M132" s="550"/>
      <c r="N132" s="550"/>
      <c r="O132" s="78"/>
      <c r="P132" s="78"/>
      <c r="Q132" s="78"/>
      <c r="R132" s="78"/>
      <c r="S132" s="78"/>
    </row>
    <row r="133" spans="1:19" ht="15" x14ac:dyDescent="0.25">
      <c r="A133" s="79"/>
      <c r="B133" s="79"/>
      <c r="C133" s="80"/>
      <c r="D133" s="380"/>
      <c r="E133" s="381"/>
      <c r="F133" s="550"/>
      <c r="G133" s="550"/>
      <c r="H133" s="550"/>
      <c r="I133" s="550"/>
      <c r="J133" s="78"/>
      <c r="K133" s="550"/>
      <c r="L133" s="550"/>
      <c r="M133" s="550"/>
      <c r="N133" s="550"/>
      <c r="O133" s="78"/>
      <c r="P133" s="78"/>
      <c r="Q133" s="78"/>
      <c r="R133" s="78"/>
      <c r="S133" s="78"/>
    </row>
    <row r="134" spans="1:19" ht="15" x14ac:dyDescent="0.25">
      <c r="A134" s="79"/>
      <c r="B134" s="79"/>
      <c r="C134" s="80"/>
      <c r="D134" s="380"/>
      <c r="E134" s="381"/>
      <c r="F134" s="550"/>
      <c r="G134" s="550"/>
      <c r="H134" s="550"/>
      <c r="I134" s="550"/>
      <c r="J134" s="78"/>
      <c r="K134" s="550"/>
      <c r="L134" s="550"/>
      <c r="M134" s="550"/>
      <c r="N134" s="550"/>
      <c r="O134" s="78"/>
      <c r="P134" s="78"/>
      <c r="Q134" s="78"/>
      <c r="R134" s="78"/>
      <c r="S134" s="78"/>
    </row>
    <row r="135" spans="1:19" ht="15" x14ac:dyDescent="0.25">
      <c r="A135" s="79"/>
      <c r="B135" s="79"/>
      <c r="C135" s="80"/>
      <c r="D135" s="380"/>
      <c r="E135" s="381"/>
      <c r="F135" s="550"/>
      <c r="G135" s="550"/>
      <c r="H135" s="550"/>
      <c r="I135" s="550"/>
      <c r="J135" s="78"/>
      <c r="K135" s="550"/>
      <c r="L135" s="550"/>
      <c r="M135" s="550"/>
      <c r="N135" s="550"/>
      <c r="O135" s="78"/>
      <c r="P135" s="78"/>
      <c r="Q135" s="78"/>
      <c r="R135" s="78"/>
      <c r="S135" s="78"/>
    </row>
    <row r="136" spans="1:19" ht="15" x14ac:dyDescent="0.25">
      <c r="A136" s="79"/>
      <c r="B136" s="79"/>
      <c r="C136" s="80"/>
      <c r="D136" s="380"/>
      <c r="E136" s="381"/>
      <c r="F136" s="550"/>
      <c r="G136" s="550"/>
      <c r="H136" s="550"/>
      <c r="I136" s="550"/>
      <c r="J136" s="78"/>
      <c r="K136" s="550"/>
      <c r="L136" s="550"/>
      <c r="M136" s="550"/>
      <c r="N136" s="550"/>
      <c r="O136" s="78"/>
      <c r="P136" s="78"/>
      <c r="Q136" s="78"/>
      <c r="R136" s="78"/>
      <c r="S136" s="78"/>
    </row>
    <row r="137" spans="1:19" ht="15" x14ac:dyDescent="0.25">
      <c r="A137" s="79"/>
      <c r="B137" s="79"/>
      <c r="C137" s="80"/>
      <c r="D137" s="380"/>
      <c r="E137" s="381"/>
      <c r="F137" s="550"/>
      <c r="G137" s="550"/>
      <c r="H137" s="550"/>
      <c r="I137" s="550"/>
      <c r="J137" s="78"/>
      <c r="K137" s="550"/>
      <c r="L137" s="550"/>
      <c r="M137" s="550"/>
      <c r="N137" s="550"/>
      <c r="O137" s="78"/>
      <c r="P137" s="78"/>
      <c r="Q137" s="78"/>
      <c r="R137" s="78"/>
      <c r="S137" s="78"/>
    </row>
    <row r="138" spans="1:19" ht="15" x14ac:dyDescent="0.25">
      <c r="A138" s="79"/>
      <c r="B138" s="79"/>
      <c r="C138" s="80"/>
      <c r="D138" s="380"/>
      <c r="E138" s="381"/>
      <c r="F138" s="550"/>
      <c r="G138" s="550"/>
      <c r="H138" s="550"/>
      <c r="I138" s="550"/>
      <c r="J138" s="78"/>
      <c r="K138" s="550"/>
      <c r="L138" s="550"/>
      <c r="M138" s="550"/>
      <c r="N138" s="550"/>
      <c r="O138" s="78"/>
      <c r="P138" s="78"/>
      <c r="Q138" s="78"/>
      <c r="R138" s="78"/>
      <c r="S138" s="78"/>
    </row>
    <row r="139" spans="1:19" ht="15" x14ac:dyDescent="0.25">
      <c r="A139" s="79"/>
      <c r="B139" s="79"/>
      <c r="C139" s="80"/>
      <c r="D139" s="380"/>
      <c r="E139" s="381"/>
      <c r="F139" s="550"/>
      <c r="G139" s="550"/>
      <c r="H139" s="550"/>
      <c r="I139" s="550"/>
      <c r="J139" s="78"/>
      <c r="K139" s="550"/>
      <c r="L139" s="550"/>
      <c r="M139" s="550"/>
      <c r="N139" s="550"/>
      <c r="O139" s="78"/>
      <c r="P139" s="78"/>
      <c r="Q139" s="78"/>
      <c r="R139" s="78"/>
      <c r="S139" s="78"/>
    </row>
    <row r="140" spans="1:19" ht="15" x14ac:dyDescent="0.25">
      <c r="A140" s="79"/>
      <c r="B140" s="79"/>
      <c r="C140" s="80"/>
      <c r="D140" s="380"/>
      <c r="E140" s="381"/>
      <c r="F140" s="550"/>
      <c r="G140" s="550"/>
      <c r="H140" s="550"/>
      <c r="I140" s="550"/>
      <c r="J140" s="78"/>
      <c r="K140" s="550"/>
      <c r="L140" s="550"/>
      <c r="M140" s="550"/>
      <c r="N140" s="550"/>
      <c r="O140" s="78"/>
      <c r="P140" s="78"/>
      <c r="Q140" s="78"/>
      <c r="R140" s="78"/>
      <c r="S140" s="78"/>
    </row>
    <row r="141" spans="1:19" ht="15" x14ac:dyDescent="0.25">
      <c r="A141" s="79"/>
      <c r="B141" s="79"/>
      <c r="C141" s="80"/>
      <c r="D141" s="380"/>
      <c r="E141" s="381"/>
      <c r="F141" s="550"/>
      <c r="G141" s="550"/>
      <c r="H141" s="550"/>
      <c r="I141" s="550"/>
      <c r="J141" s="78"/>
      <c r="K141" s="550"/>
      <c r="L141" s="550"/>
      <c r="M141" s="550"/>
      <c r="N141" s="550"/>
      <c r="O141" s="78"/>
      <c r="P141" s="78"/>
      <c r="Q141" s="78"/>
      <c r="R141" s="78"/>
      <c r="S141" s="78"/>
    </row>
    <row r="142" spans="1:19" ht="15" x14ac:dyDescent="0.25">
      <c r="A142" s="79"/>
      <c r="B142" s="79"/>
      <c r="C142" s="80"/>
      <c r="D142" s="380"/>
      <c r="E142" s="381"/>
      <c r="F142" s="550"/>
      <c r="G142" s="550"/>
      <c r="H142" s="550"/>
      <c r="I142" s="550"/>
      <c r="J142" s="78"/>
      <c r="K142" s="550"/>
      <c r="L142" s="550"/>
      <c r="M142" s="550"/>
      <c r="N142" s="550"/>
      <c r="O142" s="78"/>
      <c r="P142" s="78"/>
      <c r="Q142" s="78"/>
      <c r="R142" s="78"/>
      <c r="S142" s="78"/>
    </row>
    <row r="143" spans="1:19" ht="15" x14ac:dyDescent="0.25">
      <c r="A143" s="79"/>
      <c r="B143" s="79"/>
      <c r="C143" s="80"/>
      <c r="D143" s="380"/>
      <c r="E143" s="558"/>
      <c r="F143" s="550"/>
      <c r="G143" s="550"/>
      <c r="H143" s="550"/>
      <c r="I143" s="550"/>
      <c r="J143" s="78"/>
      <c r="K143" s="550"/>
      <c r="L143" s="550"/>
      <c r="M143" s="550"/>
      <c r="N143" s="550"/>
      <c r="O143" s="78"/>
      <c r="P143" s="78"/>
      <c r="Q143" s="78"/>
      <c r="R143" s="78"/>
      <c r="S143" s="78"/>
    </row>
    <row r="144" spans="1:19" ht="15" x14ac:dyDescent="0.25">
      <c r="A144" s="79"/>
      <c r="B144" s="79"/>
      <c r="C144" s="80"/>
      <c r="D144" s="380"/>
      <c r="E144" s="558"/>
      <c r="F144" s="550"/>
      <c r="G144" s="550"/>
      <c r="H144" s="550"/>
      <c r="I144" s="550"/>
      <c r="J144" s="78"/>
      <c r="K144" s="550"/>
      <c r="L144" s="550"/>
      <c r="M144" s="550"/>
      <c r="N144" s="550"/>
      <c r="O144" s="78"/>
      <c r="P144" s="78"/>
      <c r="Q144" s="78"/>
      <c r="R144" s="78"/>
      <c r="S144" s="78"/>
    </row>
    <row r="145" spans="1:19" ht="15" x14ac:dyDescent="0.25">
      <c r="A145" s="79"/>
      <c r="B145" s="79"/>
      <c r="C145" s="80"/>
      <c r="D145" s="380"/>
      <c r="E145" s="558"/>
      <c r="F145" s="550"/>
      <c r="G145" s="550"/>
      <c r="H145" s="550"/>
      <c r="I145" s="550"/>
      <c r="J145" s="78"/>
      <c r="K145" s="550"/>
      <c r="L145" s="550"/>
      <c r="M145" s="550"/>
      <c r="N145" s="550"/>
      <c r="O145" s="78"/>
      <c r="P145" s="78"/>
      <c r="Q145" s="78"/>
      <c r="R145" s="78"/>
      <c r="S145" s="78"/>
    </row>
    <row r="146" spans="1:19" ht="15" x14ac:dyDescent="0.25">
      <c r="A146" s="79"/>
      <c r="B146" s="79"/>
      <c r="C146" s="80"/>
      <c r="D146" s="380"/>
      <c r="E146" s="558"/>
      <c r="F146" s="550"/>
      <c r="G146" s="550"/>
      <c r="H146" s="550"/>
      <c r="I146" s="550"/>
      <c r="J146" s="78"/>
      <c r="K146" s="550"/>
      <c r="L146" s="550"/>
      <c r="M146" s="550"/>
      <c r="N146" s="550"/>
      <c r="O146" s="78"/>
      <c r="P146" s="78"/>
      <c r="Q146" s="78"/>
      <c r="R146" s="78"/>
      <c r="S146" s="78"/>
    </row>
    <row r="147" spans="1:19" ht="15" x14ac:dyDescent="0.25">
      <c r="A147" s="79"/>
      <c r="B147" s="85"/>
      <c r="C147" s="85"/>
      <c r="D147" s="380"/>
      <c r="E147" s="558"/>
      <c r="F147" s="550"/>
      <c r="G147" s="550"/>
      <c r="H147" s="550"/>
      <c r="I147" s="550"/>
      <c r="J147" s="78"/>
      <c r="K147" s="550"/>
      <c r="L147" s="550"/>
      <c r="M147" s="550"/>
      <c r="N147" s="550"/>
      <c r="O147" s="78"/>
      <c r="P147" s="78"/>
      <c r="Q147" s="78"/>
      <c r="R147" s="78"/>
      <c r="S147" s="78"/>
    </row>
    <row r="148" spans="1:19" x14ac:dyDescent="0.2">
      <c r="A148" s="79"/>
      <c r="B148" s="79"/>
      <c r="C148" s="80"/>
      <c r="D148" s="79"/>
      <c r="E148" s="79"/>
      <c r="F148" s="79"/>
      <c r="G148" s="79"/>
      <c r="H148" s="79"/>
      <c r="I148" s="79"/>
      <c r="J148" s="79"/>
      <c r="K148" s="79"/>
      <c r="L148" s="79"/>
      <c r="M148" s="79"/>
      <c r="N148" s="79"/>
      <c r="O148" s="79"/>
      <c r="P148" s="79"/>
      <c r="Q148" s="79"/>
      <c r="R148" s="79"/>
      <c r="S148" s="78"/>
    </row>
    <row r="149" spans="1:19" ht="15" x14ac:dyDescent="0.25">
      <c r="A149" s="79"/>
      <c r="B149" s="79"/>
      <c r="C149" s="80"/>
      <c r="D149" s="85"/>
      <c r="E149" s="85"/>
      <c r="F149" s="85"/>
      <c r="G149" s="85"/>
      <c r="H149" s="85"/>
      <c r="I149" s="85"/>
      <c r="J149" s="85"/>
      <c r="K149" s="85"/>
      <c r="L149" s="85"/>
      <c r="M149" s="85"/>
      <c r="N149" s="85"/>
      <c r="O149" s="85"/>
      <c r="P149" s="85"/>
      <c r="Q149" s="85"/>
      <c r="R149" s="85"/>
      <c r="S149" s="78"/>
    </row>
    <row r="150" spans="1:19" ht="15" x14ac:dyDescent="0.25">
      <c r="A150" s="79"/>
      <c r="B150" s="79"/>
      <c r="C150" s="80"/>
      <c r="D150" s="380"/>
      <c r="E150" s="381"/>
      <c r="F150" s="550"/>
      <c r="G150" s="550"/>
      <c r="H150" s="550"/>
      <c r="I150" s="550"/>
      <c r="J150" s="78"/>
      <c r="K150" s="550"/>
      <c r="L150" s="550"/>
      <c r="M150" s="550"/>
      <c r="N150" s="550"/>
      <c r="O150" s="78"/>
      <c r="P150" s="78"/>
      <c r="Q150" s="78"/>
      <c r="R150" s="78"/>
      <c r="S150" s="78"/>
    </row>
    <row r="151" spans="1:19" ht="15" x14ac:dyDescent="0.25">
      <c r="A151" s="79"/>
      <c r="B151" s="79"/>
      <c r="C151" s="80"/>
      <c r="D151" s="380"/>
      <c r="E151" s="381"/>
      <c r="F151" s="550"/>
      <c r="G151" s="550"/>
      <c r="H151" s="550"/>
      <c r="I151" s="550"/>
      <c r="J151" s="78"/>
      <c r="K151" s="550"/>
      <c r="L151" s="550"/>
      <c r="M151" s="550"/>
      <c r="N151" s="550"/>
      <c r="O151" s="78"/>
      <c r="P151" s="78"/>
      <c r="Q151" s="78"/>
      <c r="R151" s="78"/>
      <c r="S151" s="78"/>
    </row>
    <row r="152" spans="1:19" ht="15" x14ac:dyDescent="0.25">
      <c r="A152" s="79"/>
      <c r="B152" s="79"/>
      <c r="C152" s="80"/>
      <c r="D152" s="380"/>
      <c r="E152" s="381"/>
      <c r="F152" s="550"/>
      <c r="G152" s="550"/>
      <c r="H152" s="550"/>
      <c r="I152" s="550"/>
      <c r="J152" s="78"/>
      <c r="K152" s="550"/>
      <c r="L152" s="550"/>
      <c r="M152" s="550"/>
      <c r="N152" s="550"/>
      <c r="O152" s="78"/>
      <c r="P152" s="78"/>
      <c r="Q152" s="78"/>
      <c r="R152" s="78"/>
      <c r="S152" s="78"/>
    </row>
    <row r="153" spans="1:19" ht="15" x14ac:dyDescent="0.25">
      <c r="A153" s="79"/>
      <c r="B153" s="79"/>
      <c r="C153" s="80"/>
      <c r="D153" s="380"/>
      <c r="E153" s="381"/>
      <c r="F153" s="550"/>
      <c r="G153" s="550"/>
      <c r="H153" s="550"/>
      <c r="I153" s="550"/>
      <c r="J153" s="78"/>
      <c r="K153" s="550"/>
      <c r="L153" s="550"/>
      <c r="M153" s="550"/>
      <c r="N153" s="550"/>
      <c r="O153" s="78"/>
      <c r="P153" s="78"/>
      <c r="Q153" s="78"/>
      <c r="R153" s="78"/>
      <c r="S153" s="78"/>
    </row>
    <row r="154" spans="1:19" ht="15" x14ac:dyDescent="0.25">
      <c r="A154" s="79"/>
      <c r="B154" s="79"/>
      <c r="C154" s="80"/>
      <c r="D154" s="380"/>
      <c r="E154" s="381"/>
      <c r="F154" s="550"/>
      <c r="G154" s="550"/>
      <c r="H154" s="550"/>
      <c r="I154" s="550"/>
      <c r="J154" s="78"/>
      <c r="K154" s="550"/>
      <c r="L154" s="550"/>
      <c r="M154" s="550"/>
      <c r="N154" s="550"/>
      <c r="O154" s="78"/>
      <c r="P154" s="78"/>
      <c r="Q154" s="78"/>
      <c r="R154" s="78"/>
      <c r="S154" s="78"/>
    </row>
    <row r="155" spans="1:19" ht="15" x14ac:dyDescent="0.25">
      <c r="A155" s="79"/>
      <c r="B155" s="79"/>
      <c r="C155" s="80"/>
      <c r="D155" s="380"/>
      <c r="E155" s="381"/>
      <c r="F155" s="550"/>
      <c r="G155" s="550"/>
      <c r="H155" s="550"/>
      <c r="I155" s="550"/>
      <c r="J155" s="78"/>
      <c r="K155" s="550"/>
      <c r="L155" s="550"/>
      <c r="M155" s="550"/>
      <c r="N155" s="550"/>
      <c r="O155" s="78"/>
      <c r="P155" s="78"/>
      <c r="Q155" s="78"/>
      <c r="R155" s="78"/>
      <c r="S155" s="78"/>
    </row>
    <row r="156" spans="1:19" ht="15" x14ac:dyDescent="0.25">
      <c r="A156" s="79"/>
      <c r="B156" s="79"/>
      <c r="C156" s="80"/>
      <c r="D156" s="380"/>
      <c r="E156" s="381"/>
      <c r="F156" s="550"/>
      <c r="G156" s="550"/>
      <c r="H156" s="550"/>
      <c r="I156" s="550"/>
      <c r="J156" s="78"/>
      <c r="K156" s="550"/>
      <c r="L156" s="550"/>
      <c r="M156" s="550"/>
      <c r="N156" s="550"/>
      <c r="O156" s="78"/>
      <c r="P156" s="78"/>
      <c r="Q156" s="78"/>
      <c r="R156" s="78"/>
      <c r="S156" s="78"/>
    </row>
    <row r="157" spans="1:19" ht="15" x14ac:dyDescent="0.25">
      <c r="A157" s="79"/>
      <c r="B157" s="79"/>
      <c r="C157" s="80"/>
      <c r="D157" s="380"/>
      <c r="E157" s="381"/>
      <c r="F157" s="550"/>
      <c r="G157" s="550"/>
      <c r="H157" s="550"/>
      <c r="I157" s="550"/>
      <c r="J157" s="78"/>
      <c r="K157" s="550"/>
      <c r="L157" s="550"/>
      <c r="M157" s="550"/>
      <c r="N157" s="550"/>
      <c r="O157" s="78"/>
      <c r="P157" s="78"/>
      <c r="Q157" s="78"/>
      <c r="R157" s="78"/>
      <c r="S157" s="78"/>
    </row>
    <row r="158" spans="1:19" ht="15" x14ac:dyDescent="0.25">
      <c r="A158" s="79"/>
      <c r="B158" s="79"/>
      <c r="C158" s="80"/>
      <c r="D158" s="380"/>
      <c r="E158" s="381"/>
      <c r="F158" s="550"/>
      <c r="G158" s="550"/>
      <c r="H158" s="550"/>
      <c r="I158" s="550"/>
      <c r="J158" s="78"/>
      <c r="K158" s="550"/>
      <c r="L158" s="550"/>
      <c r="M158" s="550"/>
      <c r="N158" s="550"/>
      <c r="O158" s="78"/>
      <c r="P158" s="78"/>
      <c r="Q158" s="78"/>
      <c r="R158" s="78"/>
      <c r="S158" s="78"/>
    </row>
    <row r="159" spans="1:19" ht="15" x14ac:dyDescent="0.25">
      <c r="A159" s="79"/>
      <c r="B159" s="79"/>
      <c r="C159" s="80"/>
      <c r="D159" s="380"/>
      <c r="E159" s="381"/>
      <c r="F159" s="550"/>
      <c r="G159" s="550"/>
      <c r="H159" s="550"/>
      <c r="I159" s="550"/>
      <c r="J159" s="78"/>
      <c r="K159" s="550"/>
      <c r="L159" s="550"/>
      <c r="M159" s="550"/>
      <c r="N159" s="550"/>
      <c r="O159" s="78"/>
      <c r="P159" s="78"/>
      <c r="Q159" s="78"/>
      <c r="R159" s="78"/>
      <c r="S159" s="78"/>
    </row>
    <row r="160" spans="1:19" ht="15" x14ac:dyDescent="0.25">
      <c r="A160" s="79"/>
      <c r="B160" s="79"/>
      <c r="C160" s="80"/>
      <c r="D160" s="380"/>
      <c r="E160" s="381"/>
      <c r="F160" s="550"/>
      <c r="G160" s="550"/>
      <c r="H160" s="550"/>
      <c r="I160" s="550"/>
      <c r="J160" s="78"/>
      <c r="K160" s="550"/>
      <c r="L160" s="550"/>
      <c r="M160" s="550"/>
      <c r="N160" s="550"/>
      <c r="O160" s="78"/>
      <c r="P160" s="78"/>
      <c r="Q160" s="78"/>
      <c r="R160" s="78"/>
      <c r="S160" s="78"/>
    </row>
    <row r="161" spans="1:19" ht="15" x14ac:dyDescent="0.25">
      <c r="A161" s="79"/>
      <c r="B161" s="79"/>
      <c r="C161" s="80"/>
      <c r="D161" s="380"/>
      <c r="E161" s="381"/>
      <c r="F161" s="550"/>
      <c r="G161" s="550"/>
      <c r="H161" s="550"/>
      <c r="I161" s="550"/>
      <c r="J161" s="78"/>
      <c r="K161" s="550"/>
      <c r="L161" s="550"/>
      <c r="M161" s="550"/>
      <c r="N161" s="550"/>
      <c r="O161" s="78"/>
      <c r="P161" s="78"/>
      <c r="Q161" s="78"/>
      <c r="R161" s="78"/>
      <c r="S161" s="78"/>
    </row>
    <row r="162" spans="1:19" ht="15" x14ac:dyDescent="0.25">
      <c r="A162" s="79"/>
      <c r="B162" s="79"/>
      <c r="C162" s="80"/>
      <c r="D162" s="380"/>
      <c r="E162" s="381"/>
      <c r="F162" s="550"/>
      <c r="G162" s="550"/>
      <c r="H162" s="550"/>
      <c r="I162" s="550"/>
      <c r="J162" s="78"/>
      <c r="K162" s="550"/>
      <c r="L162" s="550"/>
      <c r="M162" s="550"/>
      <c r="N162" s="550"/>
      <c r="O162" s="78"/>
      <c r="P162" s="78"/>
      <c r="Q162" s="78"/>
      <c r="R162" s="78"/>
      <c r="S162" s="78"/>
    </row>
    <row r="163" spans="1:19" ht="15" x14ac:dyDescent="0.25">
      <c r="A163" s="79"/>
      <c r="B163" s="79"/>
      <c r="C163" s="80"/>
      <c r="D163" s="380"/>
      <c r="E163" s="558"/>
      <c r="F163" s="550"/>
      <c r="G163" s="550"/>
      <c r="H163" s="550"/>
      <c r="I163" s="550"/>
      <c r="J163" s="78"/>
      <c r="K163" s="550"/>
      <c r="L163" s="550"/>
      <c r="M163" s="550"/>
      <c r="N163" s="550"/>
      <c r="O163" s="78"/>
      <c r="P163" s="78"/>
      <c r="Q163" s="78"/>
      <c r="R163" s="78"/>
      <c r="S163" s="78"/>
    </row>
    <row r="164" spans="1:19" ht="15" x14ac:dyDescent="0.25">
      <c r="A164" s="79"/>
      <c r="B164" s="79"/>
      <c r="C164" s="80"/>
      <c r="D164" s="380"/>
      <c r="E164" s="558"/>
      <c r="F164" s="550"/>
      <c r="G164" s="550"/>
      <c r="H164" s="550"/>
      <c r="I164" s="550"/>
      <c r="J164" s="78"/>
      <c r="K164" s="550"/>
      <c r="L164" s="550"/>
      <c r="M164" s="550"/>
      <c r="N164" s="550"/>
      <c r="O164" s="78"/>
      <c r="P164" s="78"/>
      <c r="Q164" s="78"/>
      <c r="R164" s="78"/>
      <c r="S164" s="78"/>
    </row>
    <row r="165" spans="1:19" ht="15" x14ac:dyDescent="0.25">
      <c r="A165" s="79"/>
      <c r="B165" s="79"/>
      <c r="C165" s="80"/>
      <c r="D165" s="380"/>
      <c r="E165" s="558"/>
      <c r="F165" s="550"/>
      <c r="G165" s="550"/>
      <c r="H165" s="550"/>
      <c r="I165" s="550"/>
      <c r="J165" s="78"/>
      <c r="K165" s="550"/>
      <c r="L165" s="550"/>
      <c r="M165" s="550"/>
      <c r="N165" s="550"/>
      <c r="O165" s="78"/>
      <c r="P165" s="78"/>
      <c r="Q165" s="78"/>
      <c r="R165" s="78"/>
      <c r="S165" s="78"/>
    </row>
    <row r="166" spans="1:19" ht="15" x14ac:dyDescent="0.25">
      <c r="A166" s="79"/>
      <c r="B166" s="79"/>
      <c r="C166" s="79"/>
      <c r="D166" s="380"/>
      <c r="E166" s="558"/>
      <c r="F166" s="550"/>
      <c r="G166" s="550"/>
      <c r="H166" s="550"/>
      <c r="I166" s="550"/>
      <c r="J166" s="78"/>
      <c r="K166" s="550"/>
      <c r="L166" s="550"/>
      <c r="M166" s="550"/>
      <c r="N166" s="550"/>
      <c r="O166" s="78"/>
      <c r="P166" s="78"/>
      <c r="Q166" s="78"/>
      <c r="R166" s="78"/>
      <c r="S166" s="78"/>
    </row>
    <row r="167" spans="1:19" ht="15" x14ac:dyDescent="0.25">
      <c r="A167" s="79"/>
      <c r="B167" s="85"/>
      <c r="C167" s="85"/>
      <c r="D167" s="380"/>
      <c r="E167" s="558"/>
      <c r="F167" s="550"/>
      <c r="G167" s="550"/>
      <c r="H167" s="550"/>
      <c r="I167" s="550"/>
      <c r="J167" s="78"/>
      <c r="K167" s="550"/>
      <c r="L167" s="550"/>
      <c r="M167" s="550"/>
      <c r="N167" s="550"/>
      <c r="O167" s="78"/>
      <c r="P167" s="78"/>
      <c r="Q167" s="78"/>
      <c r="R167" s="78"/>
      <c r="S167" s="78"/>
    </row>
    <row r="168" spans="1:19" ht="15" x14ac:dyDescent="0.25">
      <c r="A168" s="79"/>
      <c r="B168" s="79"/>
      <c r="C168" s="80"/>
      <c r="D168" s="380"/>
      <c r="E168" s="558"/>
      <c r="F168" s="550"/>
      <c r="G168" s="550"/>
      <c r="H168" s="550"/>
      <c r="I168" s="550"/>
      <c r="J168" s="78"/>
      <c r="K168" s="550"/>
      <c r="L168" s="550"/>
      <c r="M168" s="550"/>
      <c r="N168" s="550"/>
      <c r="O168" s="78"/>
      <c r="P168" s="78"/>
      <c r="Q168" s="78"/>
      <c r="R168" s="78"/>
      <c r="S168" s="78"/>
    </row>
    <row r="169" spans="1:19" ht="15" x14ac:dyDescent="0.25">
      <c r="A169" s="79"/>
      <c r="B169" s="79"/>
      <c r="C169" s="80"/>
      <c r="D169" s="85"/>
      <c r="E169" s="85"/>
      <c r="F169" s="85"/>
      <c r="G169" s="85"/>
      <c r="H169" s="85"/>
      <c r="I169" s="85"/>
      <c r="J169" s="85"/>
      <c r="K169" s="85"/>
      <c r="L169" s="85"/>
      <c r="M169" s="85"/>
      <c r="N169" s="85"/>
      <c r="O169" s="85"/>
      <c r="P169" s="85"/>
      <c r="Q169" s="85"/>
      <c r="R169" s="85"/>
      <c r="S169" s="78"/>
    </row>
    <row r="170" spans="1:19" ht="15" x14ac:dyDescent="0.25">
      <c r="A170" s="79"/>
      <c r="B170" s="79"/>
      <c r="C170" s="80"/>
      <c r="D170" s="85"/>
      <c r="E170" s="85"/>
      <c r="F170" s="85"/>
      <c r="G170" s="85"/>
      <c r="H170" s="85"/>
      <c r="I170" s="85"/>
      <c r="J170" s="85"/>
      <c r="K170" s="85"/>
      <c r="L170" s="85"/>
      <c r="M170" s="85"/>
      <c r="N170" s="85"/>
      <c r="O170" s="85"/>
      <c r="P170" s="85"/>
      <c r="Q170" s="85"/>
      <c r="R170" s="85"/>
      <c r="S170" s="78"/>
    </row>
    <row r="171" spans="1:19" ht="15" x14ac:dyDescent="0.25">
      <c r="A171" s="79"/>
      <c r="B171" s="79"/>
      <c r="C171" s="80"/>
      <c r="D171" s="550"/>
      <c r="E171" s="381"/>
      <c r="F171" s="550"/>
      <c r="G171" s="550"/>
      <c r="H171" s="550"/>
      <c r="I171" s="550"/>
      <c r="J171" s="78"/>
      <c r="K171" s="550"/>
      <c r="L171" s="550"/>
      <c r="M171" s="550"/>
      <c r="N171" s="550"/>
      <c r="O171" s="78"/>
      <c r="P171" s="78"/>
      <c r="Q171" s="78"/>
      <c r="R171" s="78"/>
      <c r="S171" s="78"/>
    </row>
    <row r="172" spans="1:19" ht="15" x14ac:dyDescent="0.25">
      <c r="A172" s="79"/>
      <c r="B172" s="79"/>
      <c r="C172" s="80"/>
      <c r="D172" s="550"/>
      <c r="E172" s="381"/>
      <c r="F172" s="550"/>
      <c r="G172" s="550"/>
      <c r="H172" s="550"/>
      <c r="I172" s="550"/>
      <c r="J172" s="78"/>
      <c r="K172" s="550"/>
      <c r="L172" s="550"/>
      <c r="M172" s="550"/>
      <c r="N172" s="550"/>
      <c r="O172" s="78"/>
      <c r="P172" s="78"/>
      <c r="Q172" s="78"/>
      <c r="R172" s="78"/>
      <c r="S172" s="78"/>
    </row>
    <row r="173" spans="1:19" ht="15" x14ac:dyDescent="0.25">
      <c r="A173" s="79"/>
      <c r="B173" s="79"/>
      <c r="C173" s="80"/>
      <c r="D173" s="550"/>
      <c r="E173" s="381"/>
      <c r="F173" s="550"/>
      <c r="G173" s="550"/>
      <c r="H173" s="550"/>
      <c r="I173" s="550"/>
      <c r="J173" s="78"/>
      <c r="K173" s="550"/>
      <c r="L173" s="550"/>
      <c r="M173" s="550"/>
      <c r="N173" s="550"/>
      <c r="O173" s="78"/>
      <c r="P173" s="78"/>
      <c r="Q173" s="78"/>
      <c r="R173" s="78"/>
      <c r="S173" s="78"/>
    </row>
    <row r="174" spans="1:19" ht="15" x14ac:dyDescent="0.25">
      <c r="A174" s="79"/>
      <c r="B174" s="79"/>
      <c r="C174" s="80"/>
      <c r="D174" s="550"/>
      <c r="E174" s="381"/>
      <c r="F174" s="550"/>
      <c r="G174" s="550"/>
      <c r="H174" s="550"/>
      <c r="I174" s="550"/>
      <c r="J174" s="78"/>
      <c r="K174" s="550"/>
      <c r="L174" s="550"/>
      <c r="M174" s="550"/>
      <c r="N174" s="550"/>
      <c r="O174" s="78"/>
      <c r="P174" s="78"/>
      <c r="Q174" s="78"/>
      <c r="R174" s="78"/>
      <c r="S174" s="78"/>
    </row>
    <row r="175" spans="1:19" ht="15" x14ac:dyDescent="0.25">
      <c r="A175" s="79"/>
      <c r="B175" s="79"/>
      <c r="C175" s="80"/>
      <c r="D175" s="550"/>
      <c r="E175" s="381"/>
      <c r="F175" s="550"/>
      <c r="G175" s="550"/>
      <c r="H175" s="550"/>
      <c r="I175" s="550"/>
      <c r="J175" s="78"/>
      <c r="K175" s="550"/>
      <c r="L175" s="550"/>
      <c r="M175" s="550"/>
      <c r="N175" s="550"/>
      <c r="O175" s="78"/>
      <c r="P175" s="78"/>
      <c r="Q175" s="78"/>
      <c r="R175" s="78"/>
      <c r="S175" s="78"/>
    </row>
    <row r="176" spans="1:19" ht="15" x14ac:dyDescent="0.25">
      <c r="A176" s="79"/>
      <c r="B176" s="79"/>
      <c r="C176" s="80"/>
      <c r="D176" s="550"/>
      <c r="E176" s="381"/>
      <c r="F176" s="550"/>
      <c r="G176" s="550"/>
      <c r="H176" s="550"/>
      <c r="I176" s="550"/>
      <c r="J176" s="78"/>
      <c r="K176" s="550"/>
      <c r="L176" s="550"/>
      <c r="M176" s="550"/>
      <c r="N176" s="550"/>
      <c r="O176" s="78"/>
      <c r="P176" s="78"/>
      <c r="Q176" s="78"/>
      <c r="R176" s="78"/>
      <c r="S176" s="78"/>
    </row>
    <row r="177" spans="1:19" ht="15" x14ac:dyDescent="0.25">
      <c r="A177" s="79"/>
      <c r="B177" s="79"/>
      <c r="C177" s="80"/>
      <c r="D177" s="550"/>
      <c r="E177" s="381"/>
      <c r="F177" s="550"/>
      <c r="G177" s="550"/>
      <c r="H177" s="550"/>
      <c r="I177" s="550"/>
      <c r="J177" s="78"/>
      <c r="K177" s="550"/>
      <c r="L177" s="550"/>
      <c r="M177" s="550"/>
      <c r="N177" s="550"/>
      <c r="O177" s="78"/>
      <c r="P177" s="78"/>
      <c r="Q177" s="78"/>
      <c r="R177" s="78"/>
      <c r="S177" s="78"/>
    </row>
    <row r="178" spans="1:19" ht="15" x14ac:dyDescent="0.25">
      <c r="A178" s="79"/>
      <c r="B178" s="79"/>
      <c r="C178" s="80"/>
      <c r="D178" s="550"/>
      <c r="E178" s="381"/>
      <c r="F178" s="550"/>
      <c r="G178" s="550"/>
      <c r="H178" s="550"/>
      <c r="I178" s="550"/>
      <c r="J178" s="78"/>
      <c r="K178" s="550"/>
      <c r="L178" s="550"/>
      <c r="M178" s="550"/>
      <c r="N178" s="550"/>
      <c r="O178" s="78"/>
      <c r="P178" s="78"/>
      <c r="Q178" s="78"/>
      <c r="R178" s="78"/>
      <c r="S178" s="78"/>
    </row>
    <row r="179" spans="1:19" ht="15" x14ac:dyDescent="0.25">
      <c r="A179" s="79"/>
      <c r="B179" s="79"/>
      <c r="C179" s="80"/>
      <c r="D179" s="550"/>
      <c r="E179" s="381"/>
      <c r="F179" s="550"/>
      <c r="G179" s="550"/>
      <c r="H179" s="550"/>
      <c r="I179" s="550"/>
      <c r="J179" s="78"/>
      <c r="K179" s="550"/>
      <c r="L179" s="550"/>
      <c r="M179" s="550"/>
      <c r="N179" s="550"/>
      <c r="O179" s="78"/>
      <c r="P179" s="78"/>
      <c r="Q179" s="78"/>
      <c r="R179" s="78"/>
      <c r="S179" s="78"/>
    </row>
    <row r="180" spans="1:19" ht="15" x14ac:dyDescent="0.25">
      <c r="A180" s="79"/>
      <c r="B180" s="79"/>
      <c r="C180" s="80"/>
      <c r="D180" s="550"/>
      <c r="E180" s="381"/>
      <c r="F180" s="550"/>
      <c r="G180" s="550"/>
      <c r="H180" s="550"/>
      <c r="I180" s="550"/>
      <c r="J180" s="78"/>
      <c r="K180" s="550"/>
      <c r="L180" s="550"/>
      <c r="M180" s="550"/>
      <c r="N180" s="550"/>
      <c r="O180" s="78"/>
      <c r="P180" s="78"/>
      <c r="Q180" s="78"/>
      <c r="R180" s="78"/>
      <c r="S180" s="78"/>
    </row>
    <row r="181" spans="1:19" ht="15" x14ac:dyDescent="0.25">
      <c r="A181" s="79"/>
      <c r="B181" s="79"/>
      <c r="C181" s="80"/>
      <c r="D181" s="550"/>
      <c r="E181" s="381"/>
      <c r="F181" s="550"/>
      <c r="G181" s="550"/>
      <c r="H181" s="550"/>
      <c r="I181" s="550"/>
      <c r="J181" s="78"/>
      <c r="K181" s="550"/>
      <c r="L181" s="550"/>
      <c r="M181" s="550"/>
      <c r="N181" s="550"/>
      <c r="O181" s="78"/>
      <c r="P181" s="78"/>
      <c r="Q181" s="78"/>
      <c r="R181" s="78"/>
      <c r="S181" s="78"/>
    </row>
    <row r="182" spans="1:19" ht="15" x14ac:dyDescent="0.25">
      <c r="A182" s="79"/>
      <c r="B182" s="79"/>
      <c r="C182" s="80"/>
      <c r="D182" s="550"/>
      <c r="E182" s="381"/>
      <c r="F182" s="550"/>
      <c r="G182" s="550"/>
      <c r="H182" s="550"/>
      <c r="I182" s="550"/>
      <c r="J182" s="78"/>
      <c r="K182" s="550"/>
      <c r="L182" s="550"/>
      <c r="M182" s="550"/>
      <c r="N182" s="550"/>
      <c r="O182" s="78"/>
      <c r="P182" s="78"/>
      <c r="Q182" s="78"/>
      <c r="R182" s="78"/>
      <c r="S182" s="78"/>
    </row>
    <row r="183" spans="1:19" ht="15" x14ac:dyDescent="0.25">
      <c r="A183" s="79"/>
      <c r="B183" s="79"/>
      <c r="C183" s="80"/>
      <c r="D183" s="550"/>
      <c r="E183" s="381"/>
      <c r="F183" s="550"/>
      <c r="G183" s="550"/>
      <c r="H183" s="550"/>
      <c r="I183" s="550"/>
      <c r="J183" s="78"/>
      <c r="K183" s="550"/>
      <c r="L183" s="550"/>
      <c r="M183" s="550"/>
      <c r="N183" s="550"/>
      <c r="O183" s="78"/>
      <c r="P183" s="78"/>
      <c r="Q183" s="78"/>
      <c r="R183" s="78"/>
      <c r="S183" s="78"/>
    </row>
    <row r="184" spans="1:19" ht="15" x14ac:dyDescent="0.25">
      <c r="A184" s="79"/>
      <c r="B184" s="79"/>
      <c r="C184" s="80"/>
      <c r="D184" s="550"/>
      <c r="E184" s="558"/>
      <c r="F184" s="550"/>
      <c r="G184" s="550"/>
      <c r="H184" s="550"/>
      <c r="I184" s="550"/>
      <c r="J184" s="78"/>
      <c r="K184" s="550"/>
      <c r="L184" s="550"/>
      <c r="M184" s="550"/>
      <c r="N184" s="550"/>
      <c r="O184" s="78"/>
      <c r="P184" s="78"/>
      <c r="Q184" s="78"/>
      <c r="R184" s="78"/>
      <c r="S184" s="78"/>
    </row>
    <row r="185" spans="1:19" ht="15" x14ac:dyDescent="0.25">
      <c r="A185" s="79"/>
      <c r="B185" s="79"/>
      <c r="C185" s="80"/>
      <c r="D185" s="550"/>
      <c r="E185" s="558"/>
      <c r="F185" s="550"/>
      <c r="G185" s="550"/>
      <c r="H185" s="550"/>
      <c r="I185" s="550"/>
      <c r="J185" s="78"/>
      <c r="K185" s="550"/>
      <c r="L185" s="550"/>
      <c r="M185" s="550"/>
      <c r="N185" s="550"/>
      <c r="O185" s="78"/>
      <c r="P185" s="78"/>
      <c r="Q185" s="78"/>
      <c r="R185" s="78"/>
      <c r="S185" s="78"/>
    </row>
    <row r="186" spans="1:19" ht="15" x14ac:dyDescent="0.25">
      <c r="A186" s="79"/>
      <c r="B186" s="79"/>
      <c r="C186" s="80"/>
      <c r="D186" s="550"/>
      <c r="E186" s="558"/>
      <c r="F186" s="550"/>
      <c r="G186" s="550"/>
      <c r="H186" s="550"/>
      <c r="I186" s="550"/>
      <c r="J186" s="78"/>
      <c r="K186" s="550"/>
      <c r="L186" s="550"/>
      <c r="M186" s="550"/>
      <c r="N186" s="550"/>
      <c r="O186" s="78"/>
      <c r="P186" s="78"/>
      <c r="Q186" s="78"/>
      <c r="R186" s="78"/>
      <c r="S186" s="78"/>
    </row>
    <row r="187" spans="1:19" ht="15" x14ac:dyDescent="0.25">
      <c r="A187" s="389"/>
      <c r="B187" s="85"/>
      <c r="C187" s="85"/>
      <c r="D187" s="550"/>
      <c r="E187" s="558"/>
      <c r="F187" s="550"/>
      <c r="G187" s="550"/>
      <c r="H187" s="550"/>
      <c r="I187" s="550"/>
      <c r="J187" s="78"/>
      <c r="K187" s="550"/>
      <c r="L187" s="550"/>
      <c r="M187" s="550"/>
      <c r="N187" s="550"/>
      <c r="O187" s="78"/>
      <c r="P187" s="78"/>
      <c r="Q187" s="78"/>
      <c r="R187" s="78"/>
      <c r="S187" s="78"/>
    </row>
    <row r="188" spans="1:19" ht="15" x14ac:dyDescent="0.25">
      <c r="A188" s="78"/>
      <c r="B188" s="85"/>
      <c r="C188" s="85"/>
      <c r="D188" s="550"/>
      <c r="E188" s="558"/>
      <c r="F188" s="550"/>
      <c r="G188" s="550"/>
      <c r="H188" s="550"/>
      <c r="I188" s="550"/>
      <c r="J188" s="78"/>
      <c r="K188" s="550"/>
      <c r="L188" s="550"/>
      <c r="M188" s="550"/>
      <c r="N188" s="550"/>
      <c r="O188" s="78"/>
      <c r="P188" s="78"/>
      <c r="Q188" s="78"/>
      <c r="R188" s="78"/>
      <c r="S188" s="78"/>
    </row>
    <row r="189" spans="1:19" ht="15" x14ac:dyDescent="0.25">
      <c r="A189" s="550"/>
      <c r="B189" s="79"/>
      <c r="C189" s="80"/>
      <c r="D189" s="550"/>
      <c r="E189" s="550"/>
      <c r="F189" s="550"/>
      <c r="G189" s="550"/>
      <c r="H189" s="550"/>
      <c r="I189" s="550"/>
      <c r="J189" s="550"/>
      <c r="K189" s="550"/>
      <c r="L189" s="550"/>
      <c r="M189" s="550"/>
      <c r="N189" s="550"/>
      <c r="O189" s="550"/>
      <c r="P189" s="550"/>
      <c r="Q189" s="550"/>
      <c r="R189" s="550"/>
      <c r="S189" s="78"/>
    </row>
    <row r="190" spans="1:19" ht="15" x14ac:dyDescent="0.25">
      <c r="A190" s="550"/>
      <c r="B190" s="79"/>
      <c r="C190" s="80"/>
      <c r="D190" s="85"/>
      <c r="E190" s="85"/>
      <c r="F190" s="85"/>
      <c r="G190" s="85"/>
      <c r="H190" s="85"/>
      <c r="I190" s="85"/>
      <c r="J190" s="85"/>
      <c r="K190" s="85"/>
      <c r="L190" s="85"/>
      <c r="M190" s="85"/>
      <c r="N190" s="85"/>
      <c r="O190" s="85"/>
      <c r="P190" s="85"/>
      <c r="Q190" s="85"/>
      <c r="R190" s="85"/>
      <c r="S190" s="78"/>
    </row>
    <row r="191" spans="1:19" ht="15" x14ac:dyDescent="0.25">
      <c r="A191" s="550"/>
      <c r="B191" s="79"/>
      <c r="C191" s="80"/>
      <c r="D191" s="85"/>
      <c r="E191" s="85"/>
      <c r="F191" s="85"/>
      <c r="G191" s="85"/>
      <c r="H191" s="85"/>
      <c r="I191" s="85"/>
      <c r="J191" s="85"/>
      <c r="K191" s="85"/>
      <c r="L191" s="85"/>
      <c r="M191" s="85"/>
      <c r="N191" s="85"/>
      <c r="O191" s="85"/>
      <c r="P191" s="85"/>
      <c r="Q191" s="85"/>
      <c r="R191" s="85"/>
      <c r="S191" s="78"/>
    </row>
    <row r="192" spans="1:19" ht="15" x14ac:dyDescent="0.25">
      <c r="A192" s="550"/>
      <c r="B192" s="79"/>
      <c r="C192" s="80"/>
      <c r="D192" s="550"/>
      <c r="E192" s="381"/>
      <c r="F192" s="550"/>
      <c r="G192" s="550"/>
      <c r="H192" s="550"/>
      <c r="I192" s="550"/>
      <c r="J192" s="78"/>
      <c r="K192" s="550"/>
      <c r="L192" s="550"/>
      <c r="M192" s="550"/>
      <c r="N192" s="550"/>
      <c r="O192" s="78"/>
      <c r="P192" s="78"/>
      <c r="Q192" s="78"/>
      <c r="R192" s="78"/>
      <c r="S192" s="78"/>
    </row>
    <row r="193" spans="1:19" s="76" customFormat="1" ht="15" x14ac:dyDescent="0.25">
      <c r="A193" s="550"/>
      <c r="B193" s="79"/>
      <c r="C193" s="80"/>
      <c r="D193" s="550"/>
      <c r="E193" s="381"/>
      <c r="F193" s="550"/>
      <c r="G193" s="550"/>
      <c r="H193" s="550"/>
      <c r="I193" s="550"/>
      <c r="J193" s="78"/>
      <c r="K193" s="550"/>
      <c r="L193" s="550"/>
      <c r="M193" s="550"/>
      <c r="N193" s="550"/>
      <c r="O193" s="78"/>
      <c r="P193" s="78"/>
      <c r="Q193" s="78"/>
      <c r="R193" s="78"/>
      <c r="S193" s="78"/>
    </row>
    <row r="194" spans="1:19" ht="15" x14ac:dyDescent="0.25">
      <c r="A194" s="550"/>
      <c r="B194" s="79"/>
      <c r="C194" s="80"/>
      <c r="D194" s="550"/>
      <c r="E194" s="381"/>
      <c r="F194" s="550"/>
      <c r="G194" s="550"/>
      <c r="H194" s="550"/>
      <c r="I194" s="550"/>
      <c r="J194" s="78"/>
      <c r="K194" s="550"/>
      <c r="L194" s="550"/>
      <c r="M194" s="550"/>
      <c r="N194" s="550"/>
      <c r="O194" s="78"/>
      <c r="P194" s="78"/>
      <c r="Q194" s="78"/>
      <c r="R194" s="78"/>
      <c r="S194" s="78"/>
    </row>
    <row r="195" spans="1:19" ht="15" x14ac:dyDescent="0.25">
      <c r="A195" s="550"/>
      <c r="B195" s="79"/>
      <c r="C195" s="80"/>
      <c r="D195" s="550"/>
      <c r="E195" s="381"/>
      <c r="F195" s="550"/>
      <c r="G195" s="550"/>
      <c r="H195" s="550"/>
      <c r="I195" s="550"/>
      <c r="J195" s="78"/>
      <c r="K195" s="550"/>
      <c r="L195" s="550"/>
      <c r="M195" s="550"/>
      <c r="N195" s="550"/>
      <c r="O195" s="78"/>
      <c r="P195" s="78"/>
      <c r="Q195" s="78"/>
      <c r="R195" s="78"/>
      <c r="S195" s="78"/>
    </row>
    <row r="196" spans="1:19" ht="15" x14ac:dyDescent="0.25">
      <c r="A196" s="550"/>
      <c r="B196" s="79"/>
      <c r="C196" s="80"/>
      <c r="D196" s="550"/>
      <c r="E196" s="381"/>
      <c r="F196" s="550"/>
      <c r="G196" s="550"/>
      <c r="H196" s="550"/>
      <c r="I196" s="550"/>
      <c r="J196" s="78"/>
      <c r="K196" s="550"/>
      <c r="L196" s="550"/>
      <c r="M196" s="550"/>
      <c r="N196" s="550"/>
      <c r="O196" s="78"/>
      <c r="P196" s="78"/>
      <c r="Q196" s="78"/>
      <c r="R196" s="78"/>
      <c r="S196" s="78"/>
    </row>
    <row r="197" spans="1:19" ht="15" x14ac:dyDescent="0.25">
      <c r="A197" s="550"/>
      <c r="B197" s="79"/>
      <c r="C197" s="80"/>
      <c r="D197" s="550"/>
      <c r="E197" s="381"/>
      <c r="F197" s="550"/>
      <c r="G197" s="550"/>
      <c r="H197" s="550"/>
      <c r="I197" s="550"/>
      <c r="J197" s="78"/>
      <c r="K197" s="550"/>
      <c r="L197" s="550"/>
      <c r="M197" s="550"/>
      <c r="N197" s="550"/>
      <c r="O197" s="78"/>
      <c r="P197" s="78"/>
      <c r="Q197" s="78"/>
      <c r="R197" s="78"/>
      <c r="S197" s="78"/>
    </row>
    <row r="198" spans="1:19" ht="15" x14ac:dyDescent="0.25">
      <c r="A198" s="550"/>
      <c r="B198" s="79"/>
      <c r="C198" s="80"/>
      <c r="D198" s="550"/>
      <c r="E198" s="381"/>
      <c r="F198" s="550"/>
      <c r="G198" s="550"/>
      <c r="H198" s="550"/>
      <c r="I198" s="550"/>
      <c r="J198" s="78"/>
      <c r="K198" s="550"/>
      <c r="L198" s="550"/>
      <c r="M198" s="550"/>
      <c r="N198" s="550"/>
      <c r="O198" s="78"/>
      <c r="P198" s="78"/>
      <c r="Q198" s="78"/>
      <c r="R198" s="78"/>
      <c r="S198" s="78"/>
    </row>
    <row r="199" spans="1:19" ht="15" x14ac:dyDescent="0.25">
      <c r="A199" s="550"/>
      <c r="B199" s="79"/>
      <c r="C199" s="80"/>
      <c r="D199" s="550"/>
      <c r="E199" s="381"/>
      <c r="F199" s="550"/>
      <c r="G199" s="550"/>
      <c r="H199" s="550"/>
      <c r="I199" s="550"/>
      <c r="J199" s="78"/>
      <c r="K199" s="550"/>
      <c r="L199" s="550"/>
      <c r="M199" s="550"/>
      <c r="N199" s="550"/>
      <c r="O199" s="78"/>
      <c r="P199" s="78"/>
      <c r="Q199" s="78"/>
      <c r="R199" s="78"/>
      <c r="S199" s="78"/>
    </row>
    <row r="200" spans="1:19" ht="15" x14ac:dyDescent="0.25">
      <c r="A200" s="550"/>
      <c r="B200" s="79"/>
      <c r="C200" s="80"/>
      <c r="D200" s="550"/>
      <c r="E200" s="381"/>
      <c r="F200" s="550"/>
      <c r="G200" s="550"/>
      <c r="H200" s="550"/>
      <c r="I200" s="550"/>
      <c r="J200" s="78"/>
      <c r="K200" s="550"/>
      <c r="L200" s="550"/>
      <c r="M200" s="550"/>
      <c r="N200" s="550"/>
      <c r="O200" s="78"/>
      <c r="P200" s="78"/>
      <c r="Q200" s="78"/>
      <c r="R200" s="78"/>
      <c r="S200" s="78"/>
    </row>
    <row r="201" spans="1:19" ht="15" x14ac:dyDescent="0.25">
      <c r="A201" s="550"/>
      <c r="B201" s="79"/>
      <c r="C201" s="80"/>
      <c r="D201" s="550"/>
      <c r="E201" s="381"/>
      <c r="F201" s="550"/>
      <c r="G201" s="550"/>
      <c r="H201" s="550"/>
      <c r="I201" s="550"/>
      <c r="J201" s="78"/>
      <c r="K201" s="550"/>
      <c r="L201" s="550"/>
      <c r="M201" s="550"/>
      <c r="N201" s="550"/>
      <c r="O201" s="78"/>
      <c r="P201" s="78"/>
      <c r="Q201" s="78"/>
      <c r="R201" s="78"/>
      <c r="S201" s="78"/>
    </row>
    <row r="202" spans="1:19" ht="15" x14ac:dyDescent="0.25">
      <c r="A202" s="550"/>
      <c r="B202" s="79"/>
      <c r="C202" s="80"/>
      <c r="D202" s="550"/>
      <c r="E202" s="381"/>
      <c r="F202" s="550"/>
      <c r="G202" s="550"/>
      <c r="H202" s="550"/>
      <c r="I202" s="550"/>
      <c r="J202" s="78"/>
      <c r="K202" s="550"/>
      <c r="L202" s="550"/>
      <c r="M202" s="550"/>
      <c r="N202" s="550"/>
      <c r="O202" s="78"/>
      <c r="P202" s="78"/>
      <c r="Q202" s="78"/>
      <c r="R202" s="78"/>
      <c r="S202" s="78"/>
    </row>
    <row r="203" spans="1:19" ht="15" x14ac:dyDescent="0.25">
      <c r="A203" s="550"/>
      <c r="B203" s="79"/>
      <c r="C203" s="80"/>
      <c r="D203" s="550"/>
      <c r="E203" s="381"/>
      <c r="F203" s="550"/>
      <c r="G203" s="550"/>
      <c r="H203" s="550"/>
      <c r="I203" s="550"/>
      <c r="J203" s="78"/>
      <c r="K203" s="550"/>
      <c r="L203" s="550"/>
      <c r="M203" s="550"/>
      <c r="N203" s="550"/>
      <c r="O203" s="78"/>
      <c r="P203" s="78"/>
      <c r="Q203" s="78"/>
      <c r="R203" s="78"/>
      <c r="S203" s="78"/>
    </row>
    <row r="204" spans="1:19" ht="15" x14ac:dyDescent="0.25">
      <c r="A204" s="550"/>
      <c r="B204" s="79"/>
      <c r="C204" s="80"/>
      <c r="D204" s="550"/>
      <c r="E204" s="381"/>
      <c r="F204" s="550"/>
      <c r="G204" s="550"/>
      <c r="H204" s="550"/>
      <c r="I204" s="550"/>
      <c r="J204" s="78"/>
      <c r="K204" s="550"/>
      <c r="L204" s="550"/>
      <c r="M204" s="550"/>
      <c r="N204" s="550"/>
      <c r="O204" s="78"/>
      <c r="P204" s="78"/>
      <c r="Q204" s="78"/>
      <c r="R204" s="78"/>
      <c r="S204" s="78"/>
    </row>
    <row r="205" spans="1:19" ht="15" x14ac:dyDescent="0.25">
      <c r="A205" s="550"/>
      <c r="B205" s="79"/>
      <c r="C205" s="80"/>
      <c r="D205" s="550"/>
      <c r="E205" s="558"/>
      <c r="F205" s="550"/>
      <c r="G205" s="550"/>
      <c r="H205" s="550"/>
      <c r="I205" s="550"/>
      <c r="J205" s="78"/>
      <c r="K205" s="550"/>
      <c r="L205" s="550"/>
      <c r="M205" s="550"/>
      <c r="N205" s="550"/>
      <c r="O205" s="78"/>
      <c r="P205" s="78"/>
      <c r="Q205" s="78"/>
      <c r="R205" s="78"/>
      <c r="S205" s="78"/>
    </row>
    <row r="206" spans="1:19" ht="15" x14ac:dyDescent="0.25">
      <c r="A206" s="550"/>
      <c r="B206" s="79"/>
      <c r="C206" s="80"/>
      <c r="D206" s="550"/>
      <c r="E206" s="558"/>
      <c r="F206" s="550"/>
      <c r="G206" s="550"/>
      <c r="H206" s="550"/>
      <c r="I206" s="550"/>
      <c r="J206" s="78"/>
      <c r="K206" s="550"/>
      <c r="L206" s="550"/>
      <c r="M206" s="550"/>
      <c r="N206" s="550"/>
      <c r="O206" s="78"/>
      <c r="P206" s="78"/>
      <c r="Q206" s="78"/>
      <c r="R206" s="78"/>
      <c r="S206" s="78"/>
    </row>
    <row r="207" spans="1:19" ht="15" x14ac:dyDescent="0.25">
      <c r="A207" s="550"/>
      <c r="B207" s="550"/>
      <c r="C207" s="550"/>
      <c r="D207" s="550"/>
      <c r="E207" s="558"/>
      <c r="F207" s="550"/>
      <c r="G207" s="550"/>
      <c r="H207" s="550"/>
      <c r="I207" s="550"/>
      <c r="J207" s="78"/>
      <c r="K207" s="550"/>
      <c r="L207" s="550"/>
      <c r="M207" s="550"/>
      <c r="N207" s="550"/>
      <c r="O207" s="78"/>
      <c r="P207" s="78"/>
      <c r="Q207" s="78"/>
      <c r="R207" s="78"/>
      <c r="S207" s="78"/>
    </row>
    <row r="208" spans="1:19" ht="15" x14ac:dyDescent="0.25">
      <c r="A208" s="78"/>
      <c r="B208" s="85"/>
      <c r="C208" s="85"/>
      <c r="D208" s="550"/>
      <c r="E208" s="558"/>
      <c r="F208" s="550"/>
      <c r="G208" s="550"/>
      <c r="H208" s="550"/>
      <c r="I208" s="550"/>
      <c r="J208" s="78"/>
      <c r="K208" s="550"/>
      <c r="L208" s="550"/>
      <c r="M208" s="550"/>
      <c r="N208" s="550"/>
      <c r="O208" s="78"/>
      <c r="P208" s="78"/>
      <c r="Q208" s="78"/>
      <c r="R208" s="78"/>
      <c r="S208" s="78"/>
    </row>
    <row r="209" spans="1:19" ht="15" x14ac:dyDescent="0.25">
      <c r="A209" s="558"/>
      <c r="B209" s="85"/>
      <c r="C209" s="85"/>
      <c r="D209" s="550"/>
      <c r="E209" s="558"/>
      <c r="F209" s="550"/>
      <c r="G209" s="550"/>
      <c r="H209" s="550"/>
      <c r="I209" s="550"/>
      <c r="J209" s="78"/>
      <c r="K209" s="550"/>
      <c r="L209" s="550"/>
      <c r="M209" s="550"/>
      <c r="N209" s="550"/>
      <c r="O209" s="78"/>
      <c r="P209" s="78"/>
      <c r="Q209" s="78"/>
      <c r="R209" s="78"/>
      <c r="S209" s="78"/>
    </row>
    <row r="210" spans="1:19" x14ac:dyDescent="0.2">
      <c r="A210" s="558"/>
      <c r="B210" s="79"/>
      <c r="C210" s="80"/>
      <c r="D210" s="79"/>
      <c r="E210" s="79"/>
      <c r="F210" s="79"/>
      <c r="G210" s="79"/>
      <c r="H210" s="79"/>
      <c r="I210" s="79"/>
      <c r="J210" s="79"/>
      <c r="K210" s="79"/>
      <c r="L210" s="79"/>
      <c r="M210" s="79"/>
      <c r="N210" s="79"/>
      <c r="O210" s="79"/>
      <c r="P210" s="79"/>
      <c r="Q210" s="79"/>
      <c r="R210" s="79"/>
      <c r="S210" s="78"/>
    </row>
    <row r="211" spans="1:19" ht="15" x14ac:dyDescent="0.25">
      <c r="A211" s="558"/>
      <c r="B211" s="79"/>
      <c r="C211" s="80"/>
      <c r="D211" s="85"/>
      <c r="E211" s="85"/>
      <c r="F211" s="85"/>
      <c r="G211" s="85"/>
      <c r="H211" s="85"/>
      <c r="I211" s="85"/>
      <c r="J211" s="85"/>
      <c r="K211" s="85"/>
      <c r="L211" s="85"/>
      <c r="M211" s="85"/>
      <c r="N211" s="85"/>
      <c r="O211" s="85"/>
      <c r="P211" s="85"/>
      <c r="Q211" s="85"/>
      <c r="R211" s="85"/>
      <c r="S211" s="78"/>
    </row>
    <row r="212" spans="1:19" ht="15" x14ac:dyDescent="0.25">
      <c r="A212" s="558"/>
      <c r="B212" s="79"/>
      <c r="C212" s="80"/>
      <c r="D212" s="550"/>
      <c r="E212" s="381"/>
      <c r="F212" s="550"/>
      <c r="G212" s="550"/>
      <c r="H212" s="550"/>
      <c r="I212" s="550"/>
      <c r="J212" s="78"/>
      <c r="K212" s="550"/>
      <c r="L212" s="550"/>
      <c r="M212" s="550"/>
      <c r="N212" s="550"/>
      <c r="O212" s="78"/>
      <c r="P212" s="78"/>
      <c r="Q212" s="78"/>
      <c r="R212" s="78"/>
      <c r="S212" s="78"/>
    </row>
    <row r="213" spans="1:19" ht="15" x14ac:dyDescent="0.25">
      <c r="A213" s="558"/>
      <c r="B213" s="79"/>
      <c r="C213" s="80"/>
      <c r="D213" s="550"/>
      <c r="E213" s="381"/>
      <c r="F213" s="550"/>
      <c r="G213" s="550"/>
      <c r="H213" s="550"/>
      <c r="I213" s="550"/>
      <c r="J213" s="78"/>
      <c r="K213" s="550"/>
      <c r="L213" s="550"/>
      <c r="M213" s="550"/>
      <c r="N213" s="550"/>
      <c r="O213" s="78"/>
      <c r="P213" s="78"/>
      <c r="Q213" s="78"/>
      <c r="R213" s="78"/>
      <c r="S213" s="78"/>
    </row>
    <row r="214" spans="1:19" ht="15" x14ac:dyDescent="0.25">
      <c r="A214" s="558"/>
      <c r="B214" s="79"/>
      <c r="C214" s="80"/>
      <c r="D214" s="550"/>
      <c r="E214" s="381"/>
      <c r="F214" s="550"/>
      <c r="G214" s="550"/>
      <c r="H214" s="550"/>
      <c r="I214" s="550"/>
      <c r="J214" s="78"/>
      <c r="K214" s="550"/>
      <c r="L214" s="550"/>
      <c r="M214" s="550"/>
      <c r="N214" s="550"/>
      <c r="O214" s="78"/>
      <c r="P214" s="78"/>
      <c r="Q214" s="78"/>
      <c r="R214" s="78"/>
      <c r="S214" s="78"/>
    </row>
    <row r="215" spans="1:19" ht="15" x14ac:dyDescent="0.25">
      <c r="A215" s="558"/>
      <c r="B215" s="79"/>
      <c r="C215" s="80"/>
      <c r="D215" s="550"/>
      <c r="E215" s="381"/>
      <c r="F215" s="550"/>
      <c r="G215" s="550"/>
      <c r="H215" s="550"/>
      <c r="I215" s="550"/>
      <c r="J215" s="78"/>
      <c r="K215" s="550"/>
      <c r="L215" s="550"/>
      <c r="M215" s="550"/>
      <c r="N215" s="550"/>
      <c r="O215" s="78"/>
      <c r="P215" s="78"/>
      <c r="Q215" s="78"/>
      <c r="R215" s="78"/>
      <c r="S215" s="78"/>
    </row>
    <row r="216" spans="1:19" ht="15" x14ac:dyDescent="0.25">
      <c r="A216" s="558"/>
      <c r="B216" s="79"/>
      <c r="C216" s="80"/>
      <c r="D216" s="550"/>
      <c r="E216" s="381"/>
      <c r="F216" s="550"/>
      <c r="G216" s="550"/>
      <c r="H216" s="550"/>
      <c r="I216" s="550"/>
      <c r="J216" s="78"/>
      <c r="K216" s="550"/>
      <c r="L216" s="550"/>
      <c r="M216" s="550"/>
      <c r="N216" s="550"/>
      <c r="O216" s="78"/>
      <c r="P216" s="78"/>
      <c r="Q216" s="78"/>
      <c r="R216" s="78"/>
      <c r="S216" s="78"/>
    </row>
    <row r="217" spans="1:19" ht="15" x14ac:dyDescent="0.25">
      <c r="A217" s="558"/>
      <c r="B217" s="79"/>
      <c r="C217" s="80"/>
      <c r="D217" s="550"/>
      <c r="E217" s="381"/>
      <c r="F217" s="550"/>
      <c r="G217" s="550"/>
      <c r="H217" s="550"/>
      <c r="I217" s="550"/>
      <c r="J217" s="78"/>
      <c r="K217" s="550"/>
      <c r="L217" s="550"/>
      <c r="M217" s="550"/>
      <c r="N217" s="550"/>
      <c r="O217" s="78"/>
      <c r="P217" s="78"/>
      <c r="Q217" s="78"/>
      <c r="R217" s="78"/>
      <c r="S217" s="78"/>
    </row>
    <row r="218" spans="1:19" ht="15" x14ac:dyDescent="0.25">
      <c r="A218" s="558"/>
      <c r="B218" s="79"/>
      <c r="C218" s="80"/>
      <c r="D218" s="550"/>
      <c r="E218" s="381"/>
      <c r="F218" s="550"/>
      <c r="G218" s="550"/>
      <c r="H218" s="550"/>
      <c r="I218" s="550"/>
      <c r="J218" s="78"/>
      <c r="K218" s="550"/>
      <c r="L218" s="550"/>
      <c r="M218" s="550"/>
      <c r="N218" s="550"/>
      <c r="O218" s="78"/>
      <c r="P218" s="78"/>
      <c r="Q218" s="78"/>
      <c r="R218" s="78"/>
      <c r="S218" s="78"/>
    </row>
    <row r="219" spans="1:19" ht="15" x14ac:dyDescent="0.25">
      <c r="A219" s="558"/>
      <c r="B219" s="79"/>
      <c r="C219" s="80"/>
      <c r="D219" s="550"/>
      <c r="E219" s="381"/>
      <c r="F219" s="550"/>
      <c r="G219" s="550"/>
      <c r="H219" s="550"/>
      <c r="I219" s="550"/>
      <c r="J219" s="78"/>
      <c r="K219" s="550"/>
      <c r="L219" s="550"/>
      <c r="M219" s="550"/>
      <c r="N219" s="550"/>
      <c r="O219" s="78"/>
      <c r="P219" s="78"/>
      <c r="Q219" s="78"/>
      <c r="R219" s="78"/>
      <c r="S219" s="78"/>
    </row>
    <row r="220" spans="1:19" ht="15" x14ac:dyDescent="0.25">
      <c r="A220" s="558"/>
      <c r="B220" s="79"/>
      <c r="C220" s="80"/>
      <c r="D220" s="550"/>
      <c r="E220" s="381"/>
      <c r="F220" s="550"/>
      <c r="G220" s="550"/>
      <c r="H220" s="550"/>
      <c r="I220" s="550"/>
      <c r="J220" s="78"/>
      <c r="K220" s="550"/>
      <c r="L220" s="550"/>
      <c r="M220" s="550"/>
      <c r="N220" s="550"/>
      <c r="O220" s="78"/>
      <c r="P220" s="78"/>
      <c r="Q220" s="78"/>
      <c r="R220" s="78"/>
      <c r="S220" s="78"/>
    </row>
    <row r="221" spans="1:19" ht="15" x14ac:dyDescent="0.25">
      <c r="A221" s="558"/>
      <c r="B221" s="79"/>
      <c r="C221" s="80"/>
      <c r="D221" s="550"/>
      <c r="E221" s="381"/>
      <c r="F221" s="550"/>
      <c r="G221" s="550"/>
      <c r="H221" s="550"/>
      <c r="I221" s="550"/>
      <c r="J221" s="78"/>
      <c r="K221" s="550"/>
      <c r="L221" s="550"/>
      <c r="M221" s="550"/>
      <c r="N221" s="550"/>
      <c r="O221" s="78"/>
      <c r="P221" s="78"/>
      <c r="Q221" s="78"/>
      <c r="R221" s="78"/>
      <c r="S221" s="78"/>
    </row>
    <row r="222" spans="1:19" ht="15" x14ac:dyDescent="0.25">
      <c r="A222" s="558"/>
      <c r="B222" s="79"/>
      <c r="C222" s="80"/>
      <c r="D222" s="550"/>
      <c r="E222" s="381"/>
      <c r="F222" s="550"/>
      <c r="G222" s="550"/>
      <c r="H222" s="550"/>
      <c r="I222" s="550"/>
      <c r="J222" s="78"/>
      <c r="K222" s="550"/>
      <c r="L222" s="550"/>
      <c r="M222" s="550"/>
      <c r="N222" s="550"/>
      <c r="O222" s="78"/>
      <c r="P222" s="78"/>
      <c r="Q222" s="78"/>
      <c r="R222" s="78"/>
      <c r="S222" s="78"/>
    </row>
    <row r="223" spans="1:19" ht="15" x14ac:dyDescent="0.25">
      <c r="A223" s="558"/>
      <c r="B223" s="79"/>
      <c r="C223" s="80"/>
      <c r="D223" s="550"/>
      <c r="E223" s="381"/>
      <c r="F223" s="550"/>
      <c r="G223" s="550"/>
      <c r="H223" s="550"/>
      <c r="I223" s="550"/>
      <c r="J223" s="78"/>
      <c r="K223" s="550"/>
      <c r="L223" s="550"/>
      <c r="M223" s="550"/>
      <c r="N223" s="550"/>
      <c r="O223" s="78"/>
      <c r="P223" s="78"/>
      <c r="Q223" s="78"/>
      <c r="R223" s="78"/>
      <c r="S223" s="78"/>
    </row>
    <row r="224" spans="1:19" ht="15" x14ac:dyDescent="0.25">
      <c r="A224" s="558"/>
      <c r="B224" s="79"/>
      <c r="C224" s="80"/>
      <c r="D224" s="550"/>
      <c r="E224" s="381"/>
      <c r="F224" s="550"/>
      <c r="G224" s="550"/>
      <c r="H224" s="550"/>
      <c r="I224" s="550"/>
      <c r="J224" s="78"/>
      <c r="K224" s="550"/>
      <c r="L224" s="550"/>
      <c r="M224" s="550"/>
      <c r="N224" s="550"/>
      <c r="O224" s="78"/>
      <c r="P224" s="78"/>
      <c r="Q224" s="78"/>
      <c r="R224" s="78"/>
      <c r="S224" s="78"/>
    </row>
    <row r="225" spans="1:19" ht="15" x14ac:dyDescent="0.25">
      <c r="A225" s="558"/>
      <c r="B225" s="79"/>
      <c r="C225" s="80"/>
      <c r="D225" s="550"/>
      <c r="E225" s="558"/>
      <c r="F225" s="550"/>
      <c r="G225" s="550"/>
      <c r="H225" s="550"/>
      <c r="I225" s="550"/>
      <c r="J225" s="78"/>
      <c r="K225" s="550"/>
      <c r="L225" s="550"/>
      <c r="M225" s="550"/>
      <c r="N225" s="550"/>
      <c r="O225" s="78"/>
      <c r="P225" s="78"/>
      <c r="Q225" s="78"/>
      <c r="R225" s="78"/>
      <c r="S225" s="78"/>
    </row>
    <row r="226" spans="1:19" ht="15" x14ac:dyDescent="0.25">
      <c r="A226" s="558"/>
      <c r="B226" s="79"/>
      <c r="C226" s="80"/>
      <c r="D226" s="550"/>
      <c r="E226" s="558"/>
      <c r="F226" s="550"/>
      <c r="G226" s="550"/>
      <c r="H226" s="550"/>
      <c r="I226" s="550"/>
      <c r="J226" s="78"/>
      <c r="K226" s="550"/>
      <c r="L226" s="550"/>
      <c r="M226" s="550"/>
      <c r="N226" s="550"/>
      <c r="O226" s="78"/>
      <c r="P226" s="78"/>
      <c r="Q226" s="78"/>
      <c r="R226" s="78"/>
      <c r="S226" s="78"/>
    </row>
    <row r="227" spans="1:19" ht="15" x14ac:dyDescent="0.25">
      <c r="A227" s="558"/>
      <c r="B227" s="79"/>
      <c r="C227" s="80"/>
      <c r="D227" s="550"/>
      <c r="E227" s="558"/>
      <c r="F227" s="550"/>
      <c r="G227" s="550"/>
      <c r="H227" s="550"/>
      <c r="I227" s="550"/>
      <c r="J227" s="78"/>
      <c r="K227" s="550"/>
      <c r="L227" s="550"/>
      <c r="M227" s="550"/>
      <c r="N227" s="550"/>
      <c r="O227" s="78"/>
      <c r="P227" s="78"/>
      <c r="Q227" s="78"/>
      <c r="R227" s="78"/>
      <c r="S227" s="78"/>
    </row>
    <row r="228" spans="1:19" ht="15" x14ac:dyDescent="0.25">
      <c r="A228" s="558"/>
      <c r="B228" s="79"/>
      <c r="C228" s="79"/>
      <c r="D228" s="550"/>
      <c r="E228" s="558"/>
      <c r="F228" s="550"/>
      <c r="G228" s="550"/>
      <c r="H228" s="550"/>
      <c r="I228" s="550"/>
      <c r="J228" s="78"/>
      <c r="K228" s="550"/>
      <c r="L228" s="550"/>
      <c r="M228" s="550"/>
      <c r="N228" s="550"/>
      <c r="O228" s="78"/>
      <c r="P228" s="78"/>
      <c r="Q228" s="78"/>
      <c r="R228" s="78"/>
      <c r="S228" s="78"/>
    </row>
    <row r="229" spans="1:19" ht="15" x14ac:dyDescent="0.25">
      <c r="A229" s="558"/>
      <c r="B229" s="85"/>
      <c r="C229" s="85"/>
      <c r="D229" s="550"/>
      <c r="E229" s="558"/>
      <c r="F229" s="550"/>
      <c r="G229" s="550"/>
      <c r="H229" s="550"/>
      <c r="I229" s="550"/>
      <c r="J229" s="78"/>
      <c r="K229" s="550"/>
      <c r="L229" s="550"/>
      <c r="M229" s="550"/>
      <c r="N229" s="550"/>
      <c r="O229" s="78"/>
      <c r="P229" s="78"/>
      <c r="Q229" s="78"/>
      <c r="R229" s="78"/>
      <c r="S229" s="78"/>
    </row>
    <row r="230" spans="1:19" ht="15" x14ac:dyDescent="0.25">
      <c r="A230" s="558"/>
      <c r="B230" s="79"/>
      <c r="C230" s="80"/>
      <c r="D230" s="550"/>
      <c r="E230" s="558"/>
      <c r="F230" s="550"/>
      <c r="G230" s="550"/>
      <c r="H230" s="550"/>
      <c r="I230" s="550"/>
      <c r="J230" s="78"/>
      <c r="K230" s="550"/>
      <c r="L230" s="550"/>
      <c r="M230" s="550"/>
      <c r="N230" s="550"/>
      <c r="O230" s="78"/>
      <c r="P230" s="78"/>
      <c r="Q230" s="78"/>
      <c r="R230" s="78"/>
      <c r="S230" s="78"/>
    </row>
    <row r="231" spans="1:19" ht="15" x14ac:dyDescent="0.25">
      <c r="A231" s="558"/>
      <c r="B231" s="79"/>
      <c r="C231" s="80"/>
      <c r="D231" s="85"/>
      <c r="E231" s="85"/>
      <c r="F231" s="85"/>
      <c r="G231" s="85"/>
      <c r="H231" s="85"/>
      <c r="I231" s="85"/>
      <c r="J231" s="85"/>
      <c r="K231" s="85"/>
      <c r="L231" s="85"/>
      <c r="M231" s="85"/>
      <c r="N231" s="85"/>
      <c r="O231" s="85"/>
      <c r="P231" s="85"/>
      <c r="Q231" s="85"/>
      <c r="R231" s="85"/>
      <c r="S231" s="78"/>
    </row>
    <row r="232" spans="1:19" ht="15" x14ac:dyDescent="0.25">
      <c r="A232" s="558"/>
      <c r="B232" s="79"/>
      <c r="C232" s="80"/>
      <c r="D232" s="550"/>
      <c r="E232" s="381"/>
      <c r="F232" s="550"/>
      <c r="G232" s="550"/>
      <c r="H232" s="550"/>
      <c r="I232" s="550"/>
      <c r="J232" s="78"/>
      <c r="K232" s="550"/>
      <c r="L232" s="550"/>
      <c r="M232" s="550"/>
      <c r="N232" s="550"/>
      <c r="O232" s="78"/>
      <c r="P232" s="78"/>
      <c r="Q232" s="78"/>
      <c r="R232" s="78"/>
      <c r="S232" s="78"/>
    </row>
    <row r="233" spans="1:19" ht="15" x14ac:dyDescent="0.25">
      <c r="A233" s="558"/>
      <c r="B233" s="79"/>
      <c r="C233" s="80"/>
      <c r="D233" s="550"/>
      <c r="E233" s="381"/>
      <c r="F233" s="550"/>
      <c r="G233" s="550"/>
      <c r="H233" s="550"/>
      <c r="I233" s="550"/>
      <c r="J233" s="78"/>
      <c r="K233" s="550"/>
      <c r="L233" s="550"/>
      <c r="M233" s="550"/>
      <c r="N233" s="550"/>
      <c r="O233" s="78"/>
      <c r="P233" s="78"/>
      <c r="Q233" s="78"/>
      <c r="R233" s="78"/>
      <c r="S233" s="78"/>
    </row>
    <row r="234" spans="1:19" ht="15" x14ac:dyDescent="0.25">
      <c r="A234" s="558"/>
      <c r="B234" s="79"/>
      <c r="C234" s="80"/>
      <c r="D234" s="550"/>
      <c r="E234" s="381"/>
      <c r="F234" s="550"/>
      <c r="G234" s="550"/>
      <c r="H234" s="550"/>
      <c r="I234" s="550"/>
      <c r="J234" s="78"/>
      <c r="K234" s="550"/>
      <c r="L234" s="550"/>
      <c r="M234" s="550"/>
      <c r="N234" s="550"/>
      <c r="O234" s="78"/>
      <c r="P234" s="78"/>
      <c r="Q234" s="78"/>
      <c r="R234" s="78"/>
      <c r="S234" s="78"/>
    </row>
    <row r="235" spans="1:19" ht="15" x14ac:dyDescent="0.25">
      <c r="A235" s="558"/>
      <c r="B235" s="79"/>
      <c r="C235" s="80"/>
      <c r="D235" s="550"/>
      <c r="E235" s="381"/>
      <c r="F235" s="550"/>
      <c r="G235" s="550"/>
      <c r="H235" s="550"/>
      <c r="I235" s="550"/>
      <c r="J235" s="78"/>
      <c r="K235" s="550"/>
      <c r="L235" s="550"/>
      <c r="M235" s="550"/>
      <c r="N235" s="550"/>
      <c r="O235" s="78"/>
      <c r="P235" s="78"/>
      <c r="Q235" s="78"/>
      <c r="R235" s="78"/>
      <c r="S235" s="78"/>
    </row>
    <row r="236" spans="1:19" ht="15" x14ac:dyDescent="0.25">
      <c r="A236" s="558"/>
      <c r="B236" s="79"/>
      <c r="C236" s="80"/>
      <c r="D236" s="550"/>
      <c r="E236" s="381"/>
      <c r="F236" s="550"/>
      <c r="G236" s="550"/>
      <c r="H236" s="550"/>
      <c r="I236" s="550"/>
      <c r="J236" s="78"/>
      <c r="K236" s="550"/>
      <c r="L236" s="550"/>
      <c r="M236" s="550"/>
      <c r="N236" s="550"/>
      <c r="O236" s="78"/>
      <c r="P236" s="78"/>
      <c r="Q236" s="78"/>
      <c r="R236" s="78"/>
      <c r="S236" s="78"/>
    </row>
    <row r="237" spans="1:19" ht="15" x14ac:dyDescent="0.25">
      <c r="A237" s="558"/>
      <c r="B237" s="79"/>
      <c r="C237" s="80"/>
      <c r="D237" s="550"/>
      <c r="E237" s="381"/>
      <c r="F237" s="550"/>
      <c r="G237" s="550"/>
      <c r="H237" s="550"/>
      <c r="I237" s="550"/>
      <c r="J237" s="78"/>
      <c r="K237" s="550"/>
      <c r="L237" s="550"/>
      <c r="M237" s="550"/>
      <c r="N237" s="550"/>
      <c r="O237" s="78"/>
      <c r="P237" s="78"/>
      <c r="Q237" s="78"/>
      <c r="R237" s="78"/>
      <c r="S237" s="78"/>
    </row>
    <row r="238" spans="1:19" ht="15" x14ac:dyDescent="0.25">
      <c r="A238" s="558"/>
      <c r="B238" s="79"/>
      <c r="C238" s="80"/>
      <c r="D238" s="550"/>
      <c r="E238" s="381"/>
      <c r="F238" s="550"/>
      <c r="G238" s="550"/>
      <c r="H238" s="550"/>
      <c r="I238" s="550"/>
      <c r="J238" s="78"/>
      <c r="K238" s="550"/>
      <c r="L238" s="550"/>
      <c r="M238" s="550"/>
      <c r="N238" s="550"/>
      <c r="O238" s="78"/>
      <c r="P238" s="78"/>
      <c r="Q238" s="78"/>
      <c r="R238" s="78"/>
      <c r="S238" s="78"/>
    </row>
    <row r="239" spans="1:19" ht="15" x14ac:dyDescent="0.25">
      <c r="A239" s="558"/>
      <c r="B239" s="79"/>
      <c r="C239" s="80"/>
      <c r="D239" s="550"/>
      <c r="E239" s="381"/>
      <c r="F239" s="550"/>
      <c r="G239" s="550"/>
      <c r="H239" s="550"/>
      <c r="I239" s="550"/>
      <c r="J239" s="78"/>
      <c r="K239" s="550"/>
      <c r="L239" s="550"/>
      <c r="M239" s="550"/>
      <c r="N239" s="550"/>
      <c r="O239" s="78"/>
      <c r="P239" s="78"/>
      <c r="Q239" s="78"/>
      <c r="R239" s="78"/>
      <c r="S239" s="78"/>
    </row>
    <row r="240" spans="1:19" ht="15" x14ac:dyDescent="0.25">
      <c r="A240" s="558"/>
      <c r="B240" s="79"/>
      <c r="C240" s="80"/>
      <c r="D240" s="550"/>
      <c r="E240" s="381"/>
      <c r="F240" s="550"/>
      <c r="G240" s="550"/>
      <c r="H240" s="550"/>
      <c r="I240" s="550"/>
      <c r="J240" s="78"/>
      <c r="K240" s="550"/>
      <c r="L240" s="550"/>
      <c r="M240" s="550"/>
      <c r="N240" s="550"/>
      <c r="O240" s="78"/>
      <c r="P240" s="78"/>
      <c r="Q240" s="78"/>
      <c r="R240" s="78"/>
      <c r="S240" s="78"/>
    </row>
    <row r="241" spans="1:19" ht="15" x14ac:dyDescent="0.25">
      <c r="A241" s="558"/>
      <c r="B241" s="79"/>
      <c r="C241" s="80"/>
      <c r="D241" s="550"/>
      <c r="E241" s="381"/>
      <c r="F241" s="550"/>
      <c r="G241" s="550"/>
      <c r="H241" s="550"/>
      <c r="I241" s="550"/>
      <c r="J241" s="78"/>
      <c r="K241" s="550"/>
      <c r="L241" s="550"/>
      <c r="M241" s="550"/>
      <c r="N241" s="550"/>
      <c r="O241" s="78"/>
      <c r="P241" s="78"/>
      <c r="Q241" s="78"/>
      <c r="R241" s="78"/>
      <c r="S241" s="78"/>
    </row>
    <row r="242" spans="1:19" ht="15" x14ac:dyDescent="0.25">
      <c r="A242" s="558"/>
      <c r="B242" s="79"/>
      <c r="C242" s="80"/>
      <c r="D242" s="550"/>
      <c r="E242" s="381"/>
      <c r="F242" s="550"/>
      <c r="G242" s="550"/>
      <c r="H242" s="550"/>
      <c r="I242" s="550"/>
      <c r="J242" s="78"/>
      <c r="K242" s="550"/>
      <c r="L242" s="550"/>
      <c r="M242" s="550"/>
      <c r="N242" s="550"/>
      <c r="O242" s="78"/>
      <c r="P242" s="78"/>
      <c r="Q242" s="78"/>
      <c r="R242" s="78"/>
      <c r="S242" s="78"/>
    </row>
    <row r="243" spans="1:19" ht="15" x14ac:dyDescent="0.25">
      <c r="A243" s="558"/>
      <c r="B243" s="79"/>
      <c r="C243" s="80"/>
      <c r="D243" s="550"/>
      <c r="E243" s="381"/>
      <c r="F243" s="550"/>
      <c r="G243" s="550"/>
      <c r="H243" s="550"/>
      <c r="I243" s="550"/>
      <c r="J243" s="78"/>
      <c r="K243" s="550"/>
      <c r="L243" s="550"/>
      <c r="M243" s="550"/>
      <c r="N243" s="550"/>
      <c r="O243" s="78"/>
      <c r="P243" s="78"/>
      <c r="Q243" s="78"/>
      <c r="R243" s="78"/>
      <c r="S243" s="78"/>
    </row>
    <row r="244" spans="1:19" ht="15" x14ac:dyDescent="0.25">
      <c r="A244" s="558"/>
      <c r="B244" s="79"/>
      <c r="C244" s="80"/>
      <c r="D244" s="550"/>
      <c r="E244" s="381"/>
      <c r="F244" s="550"/>
      <c r="G244" s="550"/>
      <c r="H244" s="550"/>
      <c r="I244" s="550"/>
      <c r="J244" s="78"/>
      <c r="K244" s="550"/>
      <c r="L244" s="550"/>
      <c r="M244" s="550"/>
      <c r="N244" s="550"/>
      <c r="O244" s="78"/>
      <c r="P244" s="78"/>
      <c r="Q244" s="78"/>
      <c r="R244" s="78"/>
      <c r="S244" s="78"/>
    </row>
    <row r="245" spans="1:19" ht="15" x14ac:dyDescent="0.25">
      <c r="A245" s="558"/>
      <c r="B245" s="79"/>
      <c r="C245" s="80"/>
      <c r="D245" s="550"/>
      <c r="E245" s="558"/>
      <c r="F245" s="550"/>
      <c r="G245" s="550"/>
      <c r="H245" s="550"/>
      <c r="I245" s="550"/>
      <c r="J245" s="78"/>
      <c r="K245" s="550"/>
      <c r="L245" s="550"/>
      <c r="M245" s="550"/>
      <c r="N245" s="550"/>
      <c r="O245" s="78"/>
      <c r="P245" s="78"/>
      <c r="Q245" s="78"/>
      <c r="R245" s="78"/>
      <c r="S245" s="78"/>
    </row>
    <row r="246" spans="1:19" ht="15" x14ac:dyDescent="0.25">
      <c r="A246" s="558"/>
      <c r="B246" s="79"/>
      <c r="C246" s="80"/>
      <c r="D246" s="550"/>
      <c r="E246" s="558"/>
      <c r="F246" s="550"/>
      <c r="G246" s="550"/>
      <c r="H246" s="550"/>
      <c r="I246" s="550"/>
      <c r="J246" s="78"/>
      <c r="K246" s="550"/>
      <c r="L246" s="550"/>
      <c r="M246" s="550"/>
      <c r="N246" s="550"/>
      <c r="O246" s="78"/>
      <c r="P246" s="78"/>
      <c r="Q246" s="78"/>
      <c r="R246" s="78"/>
      <c r="S246" s="78"/>
    </row>
    <row r="247" spans="1:19" ht="15" x14ac:dyDescent="0.25">
      <c r="A247" s="558"/>
      <c r="B247" s="79"/>
      <c r="C247" s="80"/>
      <c r="D247" s="550"/>
      <c r="E247" s="558"/>
      <c r="F247" s="550"/>
      <c r="G247" s="550"/>
      <c r="H247" s="550"/>
      <c r="I247" s="550"/>
      <c r="J247" s="78"/>
      <c r="K247" s="550"/>
      <c r="L247" s="550"/>
      <c r="M247" s="550"/>
      <c r="N247" s="550"/>
      <c r="O247" s="78"/>
      <c r="P247" s="78"/>
      <c r="Q247" s="78"/>
      <c r="R247" s="78"/>
      <c r="S247" s="78"/>
    </row>
    <row r="248" spans="1:19" ht="15" x14ac:dyDescent="0.25">
      <c r="A248" s="558"/>
      <c r="B248" s="79"/>
      <c r="C248" s="80"/>
      <c r="D248" s="550"/>
      <c r="E248" s="558"/>
      <c r="F248" s="550"/>
      <c r="G248" s="550"/>
      <c r="H248" s="550"/>
      <c r="I248" s="550"/>
      <c r="J248" s="78"/>
      <c r="K248" s="550"/>
      <c r="L248" s="550"/>
      <c r="M248" s="550"/>
      <c r="N248" s="550"/>
      <c r="O248" s="78"/>
      <c r="P248" s="78"/>
      <c r="Q248" s="78"/>
      <c r="R248" s="78"/>
      <c r="S248" s="78"/>
    </row>
    <row r="249" spans="1:19" ht="15" x14ac:dyDescent="0.25">
      <c r="A249" s="558"/>
      <c r="B249" s="85"/>
      <c r="C249" s="85"/>
      <c r="D249" s="550"/>
      <c r="E249" s="558"/>
      <c r="F249" s="550"/>
      <c r="G249" s="550"/>
      <c r="H249" s="550"/>
      <c r="I249" s="550"/>
      <c r="J249" s="78"/>
      <c r="K249" s="550"/>
      <c r="L249" s="550"/>
      <c r="M249" s="550"/>
      <c r="N249" s="550"/>
      <c r="O249" s="78"/>
      <c r="P249" s="78"/>
      <c r="Q249" s="78"/>
      <c r="R249" s="78"/>
      <c r="S249" s="78"/>
    </row>
    <row r="250" spans="1:19" ht="15" x14ac:dyDescent="0.25">
      <c r="A250" s="558"/>
      <c r="B250" s="79"/>
      <c r="C250" s="80"/>
      <c r="D250" s="550"/>
      <c r="E250" s="558"/>
      <c r="F250" s="550"/>
      <c r="G250" s="550"/>
      <c r="H250" s="550"/>
      <c r="I250" s="550"/>
      <c r="J250" s="78"/>
      <c r="K250" s="550"/>
      <c r="L250" s="550"/>
      <c r="M250" s="550"/>
      <c r="N250" s="550"/>
      <c r="O250" s="78"/>
      <c r="P250" s="78"/>
      <c r="Q250" s="78"/>
      <c r="R250" s="78"/>
      <c r="S250" s="78"/>
    </row>
    <row r="251" spans="1:19" ht="15" x14ac:dyDescent="0.25">
      <c r="A251" s="558"/>
      <c r="B251" s="79"/>
      <c r="C251" s="80"/>
      <c r="D251" s="380"/>
      <c r="E251" s="558"/>
      <c r="F251" s="550"/>
      <c r="G251" s="550"/>
      <c r="H251" s="550"/>
      <c r="I251" s="550"/>
      <c r="J251" s="78"/>
      <c r="K251" s="550"/>
      <c r="L251" s="550"/>
      <c r="M251" s="550"/>
      <c r="N251" s="550"/>
      <c r="O251" s="78"/>
      <c r="P251" s="78"/>
      <c r="Q251" s="78"/>
      <c r="R251" s="78"/>
      <c r="S251" s="78"/>
    </row>
    <row r="252" spans="1:19" ht="15" x14ac:dyDescent="0.25">
      <c r="A252" s="558"/>
      <c r="B252" s="79"/>
      <c r="C252" s="80"/>
      <c r="D252" s="85"/>
      <c r="E252" s="85"/>
      <c r="F252" s="85"/>
      <c r="G252" s="85"/>
      <c r="H252" s="85"/>
      <c r="I252" s="85"/>
      <c r="J252" s="85"/>
      <c r="K252" s="85"/>
      <c r="L252" s="85"/>
      <c r="M252" s="85"/>
      <c r="N252" s="85"/>
      <c r="O252" s="85"/>
      <c r="P252" s="85"/>
      <c r="Q252" s="85"/>
      <c r="R252" s="85"/>
      <c r="S252" s="78"/>
    </row>
    <row r="253" spans="1:19" ht="15" x14ac:dyDescent="0.25">
      <c r="A253" s="558"/>
      <c r="B253" s="79"/>
      <c r="C253" s="80"/>
      <c r="D253" s="85"/>
      <c r="E253" s="85"/>
      <c r="F253" s="85"/>
      <c r="G253" s="85"/>
      <c r="H253" s="85"/>
      <c r="I253" s="85"/>
      <c r="J253" s="85"/>
      <c r="K253" s="85"/>
      <c r="L253" s="85"/>
      <c r="M253" s="85"/>
      <c r="N253" s="85"/>
      <c r="O253" s="85"/>
      <c r="P253" s="85"/>
      <c r="Q253" s="85"/>
      <c r="R253" s="85"/>
      <c r="S253" s="78"/>
    </row>
    <row r="254" spans="1:19" ht="15" x14ac:dyDescent="0.25">
      <c r="A254" s="558"/>
      <c r="B254" s="79"/>
      <c r="C254" s="80"/>
      <c r="D254" s="380"/>
      <c r="E254" s="558"/>
      <c r="F254" s="550"/>
      <c r="G254" s="550"/>
      <c r="H254" s="550"/>
      <c r="I254" s="550"/>
      <c r="J254" s="78"/>
      <c r="K254" s="550"/>
      <c r="L254" s="550"/>
      <c r="M254" s="550"/>
      <c r="N254" s="550"/>
      <c r="O254" s="78"/>
      <c r="P254" s="78"/>
      <c r="Q254" s="78"/>
      <c r="R254" s="78"/>
      <c r="S254" s="78"/>
    </row>
    <row r="255" spans="1:19" ht="15" x14ac:dyDescent="0.25">
      <c r="A255" s="558"/>
      <c r="B255" s="79"/>
      <c r="C255" s="80"/>
      <c r="D255" s="550"/>
      <c r="E255" s="381"/>
      <c r="F255" s="550"/>
      <c r="G255" s="550"/>
      <c r="H255" s="550"/>
      <c r="I255" s="550"/>
      <c r="J255" s="78"/>
      <c r="K255" s="550"/>
      <c r="L255" s="550"/>
      <c r="M255" s="550"/>
      <c r="N255" s="550"/>
      <c r="O255" s="78"/>
      <c r="P255" s="78"/>
      <c r="Q255" s="78"/>
      <c r="R255" s="78"/>
      <c r="S255" s="78"/>
    </row>
    <row r="256" spans="1:19" ht="15" x14ac:dyDescent="0.25">
      <c r="A256" s="558"/>
      <c r="B256" s="79"/>
      <c r="C256" s="80"/>
      <c r="D256" s="550"/>
      <c r="E256" s="381"/>
      <c r="F256" s="550"/>
      <c r="G256" s="550"/>
      <c r="H256" s="550"/>
      <c r="I256" s="550"/>
      <c r="J256" s="78"/>
      <c r="K256" s="550"/>
      <c r="L256" s="550"/>
      <c r="M256" s="550"/>
      <c r="N256" s="550"/>
      <c r="O256" s="78"/>
      <c r="P256" s="78"/>
      <c r="Q256" s="78"/>
      <c r="R256" s="78"/>
      <c r="S256" s="78"/>
    </row>
    <row r="257" spans="1:19" ht="15" x14ac:dyDescent="0.25">
      <c r="A257" s="558"/>
      <c r="B257" s="79"/>
      <c r="C257" s="80"/>
      <c r="D257" s="550"/>
      <c r="E257" s="381"/>
      <c r="F257" s="550"/>
      <c r="G257" s="550"/>
      <c r="H257" s="550"/>
      <c r="I257" s="550"/>
      <c r="J257" s="78"/>
      <c r="K257" s="550"/>
      <c r="L257" s="550"/>
      <c r="M257" s="550"/>
      <c r="N257" s="550"/>
      <c r="O257" s="78"/>
      <c r="P257" s="78"/>
      <c r="Q257" s="78"/>
      <c r="R257" s="78"/>
      <c r="S257" s="78"/>
    </row>
    <row r="258" spans="1:19" ht="15" x14ac:dyDescent="0.25">
      <c r="A258" s="558"/>
      <c r="B258" s="79"/>
      <c r="C258" s="80"/>
      <c r="D258" s="550"/>
      <c r="E258" s="381"/>
      <c r="F258" s="550"/>
      <c r="G258" s="550"/>
      <c r="H258" s="550"/>
      <c r="I258" s="550"/>
      <c r="J258" s="78"/>
      <c r="K258" s="550"/>
      <c r="L258" s="550"/>
      <c r="M258" s="550"/>
      <c r="N258" s="550"/>
      <c r="O258" s="78"/>
      <c r="P258" s="78"/>
      <c r="Q258" s="78"/>
      <c r="R258" s="78"/>
      <c r="S258" s="78"/>
    </row>
    <row r="259" spans="1:19" ht="15" x14ac:dyDescent="0.25">
      <c r="A259" s="558"/>
      <c r="B259" s="79"/>
      <c r="C259" s="80"/>
      <c r="D259" s="550"/>
      <c r="E259" s="381"/>
      <c r="F259" s="550"/>
      <c r="G259" s="550"/>
      <c r="H259" s="550"/>
      <c r="I259" s="550"/>
      <c r="J259" s="78"/>
      <c r="K259" s="550"/>
      <c r="L259" s="550"/>
      <c r="M259" s="550"/>
      <c r="N259" s="550"/>
      <c r="O259" s="78"/>
      <c r="P259" s="78"/>
      <c r="Q259" s="78"/>
      <c r="R259" s="78"/>
      <c r="S259" s="78"/>
    </row>
    <row r="260" spans="1:19" ht="15" x14ac:dyDescent="0.25">
      <c r="A260" s="558"/>
      <c r="B260" s="79"/>
      <c r="C260" s="80"/>
      <c r="D260" s="550"/>
      <c r="E260" s="381"/>
      <c r="F260" s="550"/>
      <c r="G260" s="550"/>
      <c r="H260" s="550"/>
      <c r="I260" s="550"/>
      <c r="J260" s="78"/>
      <c r="K260" s="550"/>
      <c r="L260" s="550"/>
      <c r="M260" s="550"/>
      <c r="N260" s="550"/>
      <c r="O260" s="78"/>
      <c r="P260" s="78"/>
      <c r="Q260" s="78"/>
      <c r="R260" s="78"/>
      <c r="S260" s="78"/>
    </row>
    <row r="261" spans="1:19" ht="15" x14ac:dyDescent="0.25">
      <c r="A261" s="558"/>
      <c r="B261" s="79"/>
      <c r="C261" s="80"/>
      <c r="D261" s="550"/>
      <c r="E261" s="381"/>
      <c r="F261" s="550"/>
      <c r="G261" s="550"/>
      <c r="H261" s="550"/>
      <c r="I261" s="550"/>
      <c r="J261" s="78"/>
      <c r="K261" s="550"/>
      <c r="L261" s="550"/>
      <c r="M261" s="550"/>
      <c r="N261" s="550"/>
      <c r="O261" s="78"/>
      <c r="P261" s="78"/>
      <c r="Q261" s="78"/>
      <c r="R261" s="78"/>
      <c r="S261" s="78"/>
    </row>
    <row r="262" spans="1:19" ht="15" x14ac:dyDescent="0.25">
      <c r="A262" s="558"/>
      <c r="B262" s="79"/>
      <c r="C262" s="80"/>
      <c r="D262" s="550"/>
      <c r="E262" s="381"/>
      <c r="F262" s="550"/>
      <c r="G262" s="550"/>
      <c r="H262" s="550"/>
      <c r="I262" s="550"/>
      <c r="J262" s="78"/>
      <c r="K262" s="550"/>
      <c r="L262" s="550"/>
      <c r="M262" s="550"/>
      <c r="N262" s="550"/>
      <c r="O262" s="78"/>
      <c r="P262" s="78"/>
      <c r="Q262" s="78"/>
      <c r="R262" s="78"/>
      <c r="S262" s="78"/>
    </row>
    <row r="263" spans="1:19" ht="15" x14ac:dyDescent="0.25">
      <c r="A263" s="558"/>
      <c r="B263" s="79"/>
      <c r="C263" s="80"/>
      <c r="D263" s="550"/>
      <c r="E263" s="381"/>
      <c r="F263" s="550"/>
      <c r="G263" s="550"/>
      <c r="H263" s="550"/>
      <c r="I263" s="550"/>
      <c r="J263" s="78"/>
      <c r="K263" s="550"/>
      <c r="L263" s="550"/>
      <c r="M263" s="550"/>
      <c r="N263" s="550"/>
      <c r="O263" s="78"/>
      <c r="P263" s="78"/>
      <c r="Q263" s="78"/>
      <c r="R263" s="78"/>
      <c r="S263" s="78"/>
    </row>
    <row r="264" spans="1:19" ht="15" x14ac:dyDescent="0.25">
      <c r="A264" s="558"/>
      <c r="B264" s="79"/>
      <c r="C264" s="80"/>
      <c r="D264" s="550"/>
      <c r="E264" s="381"/>
      <c r="F264" s="550"/>
      <c r="G264" s="550"/>
      <c r="H264" s="550"/>
      <c r="I264" s="550"/>
      <c r="J264" s="78"/>
      <c r="K264" s="550"/>
      <c r="L264" s="550"/>
      <c r="M264" s="550"/>
      <c r="N264" s="550"/>
      <c r="O264" s="78"/>
      <c r="P264" s="78"/>
      <c r="Q264" s="78"/>
      <c r="R264" s="78"/>
      <c r="S264" s="78"/>
    </row>
    <row r="265" spans="1:19" ht="15" x14ac:dyDescent="0.25">
      <c r="A265" s="558"/>
      <c r="B265" s="79"/>
      <c r="C265" s="80"/>
      <c r="D265" s="550"/>
      <c r="E265" s="381"/>
      <c r="F265" s="550"/>
      <c r="G265" s="550"/>
      <c r="H265" s="550"/>
      <c r="I265" s="550"/>
      <c r="J265" s="78"/>
      <c r="K265" s="550"/>
      <c r="L265" s="550"/>
      <c r="M265" s="550"/>
      <c r="N265" s="550"/>
      <c r="O265" s="78"/>
      <c r="P265" s="78"/>
      <c r="Q265" s="78"/>
      <c r="R265" s="78"/>
      <c r="S265" s="78"/>
    </row>
    <row r="266" spans="1:19" ht="15" x14ac:dyDescent="0.25">
      <c r="A266" s="558"/>
      <c r="B266" s="79"/>
      <c r="C266" s="80"/>
      <c r="D266" s="550"/>
      <c r="E266" s="381"/>
      <c r="F266" s="550"/>
      <c r="G266" s="550"/>
      <c r="H266" s="550"/>
      <c r="I266" s="550"/>
      <c r="J266" s="78"/>
      <c r="K266" s="550"/>
      <c r="L266" s="550"/>
      <c r="M266" s="550"/>
      <c r="N266" s="550"/>
      <c r="O266" s="78"/>
      <c r="P266" s="78"/>
      <c r="Q266" s="78"/>
      <c r="R266" s="78"/>
      <c r="S266" s="78"/>
    </row>
    <row r="267" spans="1:19" ht="15" x14ac:dyDescent="0.25">
      <c r="A267" s="558"/>
      <c r="B267" s="79"/>
      <c r="C267" s="80"/>
      <c r="D267" s="550"/>
      <c r="E267" s="381"/>
      <c r="F267" s="550"/>
      <c r="G267" s="550"/>
      <c r="H267" s="550"/>
      <c r="I267" s="550"/>
      <c r="J267" s="78"/>
      <c r="K267" s="550"/>
      <c r="L267" s="550"/>
      <c r="M267" s="550"/>
      <c r="N267" s="550"/>
      <c r="O267" s="78"/>
      <c r="P267" s="78"/>
      <c r="Q267" s="78"/>
      <c r="R267" s="78"/>
      <c r="S267" s="78"/>
    </row>
    <row r="268" spans="1:19" ht="15" x14ac:dyDescent="0.25">
      <c r="A268" s="558"/>
      <c r="B268" s="79"/>
      <c r="C268" s="80"/>
      <c r="D268" s="550"/>
      <c r="E268" s="558"/>
      <c r="F268" s="550"/>
      <c r="G268" s="550"/>
      <c r="H268" s="550"/>
      <c r="I268" s="550"/>
      <c r="J268" s="78"/>
      <c r="K268" s="550"/>
      <c r="L268" s="550"/>
      <c r="M268" s="550"/>
      <c r="N268" s="550"/>
      <c r="O268" s="78"/>
      <c r="P268" s="78"/>
      <c r="Q268" s="78"/>
      <c r="R268" s="78"/>
      <c r="S268" s="78"/>
    </row>
    <row r="269" spans="1:19" ht="15" x14ac:dyDescent="0.25">
      <c r="A269" s="558"/>
      <c r="B269" s="80"/>
      <c r="C269" s="558"/>
      <c r="D269" s="550"/>
      <c r="E269" s="558"/>
      <c r="F269" s="550"/>
      <c r="G269" s="550"/>
      <c r="H269" s="550"/>
      <c r="I269" s="550"/>
      <c r="J269" s="78"/>
      <c r="K269" s="550"/>
      <c r="L269" s="550"/>
      <c r="M269" s="550"/>
      <c r="N269" s="550"/>
      <c r="O269" s="78"/>
      <c r="P269" s="78"/>
      <c r="Q269" s="78"/>
      <c r="R269" s="78"/>
      <c r="S269" s="78"/>
    </row>
    <row r="270" spans="1:19" ht="15" x14ac:dyDescent="0.25">
      <c r="A270" s="85"/>
      <c r="B270" s="85"/>
      <c r="C270" s="85"/>
      <c r="D270" s="550"/>
      <c r="E270" s="558"/>
      <c r="F270" s="550"/>
      <c r="G270" s="550"/>
      <c r="H270" s="550"/>
      <c r="I270" s="550"/>
      <c r="J270" s="78"/>
      <c r="K270" s="550"/>
      <c r="L270" s="550"/>
      <c r="M270" s="550"/>
      <c r="N270" s="550"/>
      <c r="O270" s="78"/>
      <c r="P270" s="78"/>
      <c r="Q270" s="78"/>
      <c r="R270" s="78"/>
      <c r="S270" s="78"/>
    </row>
    <row r="271" spans="1:19" ht="15" x14ac:dyDescent="0.25">
      <c r="A271" s="85"/>
      <c r="B271" s="85"/>
      <c r="C271" s="85"/>
      <c r="D271" s="550"/>
      <c r="E271" s="558"/>
      <c r="F271" s="550"/>
      <c r="G271" s="550"/>
      <c r="H271" s="550"/>
      <c r="I271" s="550"/>
      <c r="J271" s="78"/>
      <c r="K271" s="550"/>
      <c r="L271" s="550"/>
      <c r="M271" s="550"/>
      <c r="N271" s="550"/>
      <c r="O271" s="78"/>
      <c r="P271" s="78"/>
      <c r="Q271" s="78"/>
      <c r="R271" s="78"/>
      <c r="S271" s="78"/>
    </row>
    <row r="272" spans="1:19" ht="15" x14ac:dyDescent="0.25">
      <c r="A272" s="79"/>
      <c r="B272" s="79"/>
      <c r="C272" s="80"/>
      <c r="D272" s="550"/>
      <c r="E272" s="558"/>
      <c r="F272" s="550"/>
      <c r="G272" s="550"/>
      <c r="H272" s="550"/>
      <c r="I272" s="550"/>
      <c r="J272" s="78"/>
      <c r="K272" s="550"/>
      <c r="L272" s="550"/>
      <c r="M272" s="550"/>
      <c r="N272" s="550"/>
      <c r="O272" s="78"/>
      <c r="P272" s="78"/>
      <c r="Q272" s="78"/>
      <c r="R272" s="78"/>
      <c r="S272" s="78"/>
    </row>
    <row r="273" spans="1:19" ht="15" x14ac:dyDescent="0.25">
      <c r="A273" s="550"/>
      <c r="B273" s="79"/>
      <c r="C273" s="80"/>
      <c r="D273" s="550"/>
      <c r="E273" s="558"/>
      <c r="F273" s="550"/>
      <c r="G273" s="550"/>
      <c r="H273" s="550"/>
      <c r="I273" s="550"/>
      <c r="J273" s="78"/>
      <c r="K273" s="550"/>
      <c r="L273" s="550"/>
      <c r="M273" s="550"/>
      <c r="N273" s="550"/>
      <c r="O273" s="78"/>
      <c r="P273" s="78"/>
      <c r="Q273" s="78"/>
      <c r="R273" s="78"/>
      <c r="S273" s="78"/>
    </row>
    <row r="274" spans="1:19" ht="15" x14ac:dyDescent="0.25">
      <c r="A274" s="550"/>
      <c r="B274" s="79"/>
      <c r="C274" s="80"/>
      <c r="D274" s="550"/>
      <c r="E274" s="558"/>
      <c r="F274" s="550"/>
      <c r="G274" s="550"/>
      <c r="H274" s="550"/>
      <c r="I274" s="550"/>
      <c r="J274" s="78"/>
      <c r="K274" s="550"/>
      <c r="L274" s="550"/>
      <c r="M274" s="550"/>
      <c r="N274" s="550"/>
      <c r="O274" s="78"/>
      <c r="P274" s="78"/>
      <c r="Q274" s="78"/>
      <c r="R274" s="78"/>
      <c r="S274" s="78"/>
    </row>
    <row r="275" spans="1:19" ht="15" x14ac:dyDescent="0.25">
      <c r="A275" s="550"/>
      <c r="B275" s="79"/>
      <c r="C275" s="80"/>
      <c r="D275" s="85"/>
      <c r="E275" s="85"/>
      <c r="F275" s="85"/>
      <c r="G275" s="85"/>
      <c r="H275" s="85"/>
      <c r="I275" s="85"/>
      <c r="J275" s="85"/>
      <c r="K275" s="85"/>
      <c r="L275" s="85"/>
      <c r="M275" s="85"/>
      <c r="N275" s="85"/>
      <c r="O275" s="85"/>
      <c r="P275" s="85"/>
      <c r="Q275" s="85"/>
      <c r="R275" s="85"/>
      <c r="S275" s="78"/>
    </row>
    <row r="276" spans="1:19" ht="15" x14ac:dyDescent="0.25">
      <c r="A276" s="550"/>
      <c r="B276" s="79"/>
      <c r="C276" s="80"/>
      <c r="D276" s="85"/>
      <c r="E276" s="85"/>
      <c r="F276" s="85"/>
      <c r="G276" s="85"/>
      <c r="H276" s="85"/>
      <c r="I276" s="85"/>
      <c r="J276" s="85"/>
      <c r="K276" s="85"/>
      <c r="L276" s="85"/>
      <c r="M276" s="85"/>
      <c r="N276" s="85"/>
      <c r="O276" s="85"/>
      <c r="P276" s="85"/>
      <c r="Q276" s="85"/>
      <c r="R276" s="85"/>
      <c r="S276" s="78"/>
    </row>
    <row r="277" spans="1:19" ht="15" x14ac:dyDescent="0.25">
      <c r="A277" s="550"/>
      <c r="B277" s="79"/>
      <c r="C277" s="80"/>
      <c r="D277" s="380"/>
      <c r="E277" s="558"/>
      <c r="F277" s="550"/>
      <c r="G277" s="550"/>
      <c r="H277" s="550"/>
      <c r="I277" s="550"/>
      <c r="J277" s="78"/>
      <c r="K277" s="550"/>
      <c r="L277" s="550"/>
      <c r="M277" s="550"/>
      <c r="N277" s="550"/>
      <c r="O277" s="78"/>
      <c r="P277" s="78"/>
      <c r="Q277" s="78"/>
      <c r="R277" s="78"/>
      <c r="S277" s="78"/>
    </row>
    <row r="278" spans="1:19" ht="15" x14ac:dyDescent="0.25">
      <c r="A278" s="550"/>
      <c r="B278" s="79"/>
      <c r="C278" s="80"/>
      <c r="D278" s="550"/>
      <c r="E278" s="381"/>
      <c r="F278" s="550"/>
      <c r="G278" s="550"/>
      <c r="H278" s="550"/>
      <c r="I278" s="550"/>
      <c r="J278" s="78"/>
      <c r="K278" s="550"/>
      <c r="L278" s="550"/>
      <c r="M278" s="550"/>
      <c r="N278" s="550"/>
      <c r="O278" s="78"/>
      <c r="P278" s="78"/>
      <c r="Q278" s="78"/>
      <c r="R278" s="78"/>
      <c r="S278" s="78"/>
    </row>
    <row r="279" spans="1:19" ht="15" x14ac:dyDescent="0.25">
      <c r="A279" s="550"/>
      <c r="B279" s="79"/>
      <c r="C279" s="80"/>
      <c r="D279" s="550"/>
      <c r="E279" s="381"/>
      <c r="F279" s="550"/>
      <c r="G279" s="550"/>
      <c r="H279" s="550"/>
      <c r="I279" s="550"/>
      <c r="J279" s="78"/>
      <c r="K279" s="550"/>
      <c r="L279" s="550"/>
      <c r="M279" s="550"/>
      <c r="N279" s="550"/>
      <c r="O279" s="78"/>
      <c r="P279" s="78"/>
      <c r="Q279" s="78"/>
      <c r="R279" s="78"/>
      <c r="S279" s="78"/>
    </row>
    <row r="280" spans="1:19" ht="15" x14ac:dyDescent="0.25">
      <c r="A280" s="550"/>
      <c r="B280" s="79"/>
      <c r="C280" s="80"/>
      <c r="D280" s="550"/>
      <c r="E280" s="381"/>
      <c r="F280" s="550"/>
      <c r="G280" s="550"/>
      <c r="H280" s="550"/>
      <c r="I280" s="550"/>
      <c r="J280" s="78"/>
      <c r="K280" s="550"/>
      <c r="L280" s="550"/>
      <c r="M280" s="550"/>
      <c r="N280" s="550"/>
      <c r="O280" s="78"/>
      <c r="P280" s="78"/>
      <c r="Q280" s="78"/>
      <c r="R280" s="78"/>
      <c r="S280" s="78"/>
    </row>
    <row r="281" spans="1:19" ht="15" x14ac:dyDescent="0.25">
      <c r="A281" s="550"/>
      <c r="B281" s="79"/>
      <c r="C281" s="80"/>
      <c r="D281" s="550"/>
      <c r="E281" s="381"/>
      <c r="F281" s="550"/>
      <c r="G281" s="550"/>
      <c r="H281" s="550"/>
      <c r="I281" s="550"/>
      <c r="J281" s="78"/>
      <c r="K281" s="550"/>
      <c r="L281" s="550"/>
      <c r="M281" s="550"/>
      <c r="N281" s="550"/>
      <c r="O281" s="78"/>
      <c r="P281" s="78"/>
      <c r="Q281" s="78"/>
      <c r="R281" s="78"/>
      <c r="S281" s="78"/>
    </row>
    <row r="282" spans="1:19" ht="15" x14ac:dyDescent="0.25">
      <c r="A282" s="550"/>
      <c r="B282" s="79"/>
      <c r="C282" s="80"/>
      <c r="D282" s="550"/>
      <c r="E282" s="381"/>
      <c r="F282" s="550"/>
      <c r="G282" s="550"/>
      <c r="H282" s="550"/>
      <c r="I282" s="550"/>
      <c r="J282" s="78"/>
      <c r="K282" s="550"/>
      <c r="L282" s="550"/>
      <c r="M282" s="550"/>
      <c r="N282" s="550"/>
      <c r="O282" s="78"/>
      <c r="P282" s="78"/>
      <c r="Q282" s="78"/>
      <c r="R282" s="78"/>
      <c r="S282" s="78"/>
    </row>
    <row r="283" spans="1:19" ht="15" x14ac:dyDescent="0.25">
      <c r="A283" s="550"/>
      <c r="B283" s="79"/>
      <c r="C283" s="80"/>
      <c r="D283" s="550"/>
      <c r="E283" s="381"/>
      <c r="F283" s="550"/>
      <c r="G283" s="550"/>
      <c r="H283" s="550"/>
      <c r="I283" s="550"/>
      <c r="J283" s="78"/>
      <c r="K283" s="550"/>
      <c r="L283" s="550"/>
      <c r="M283" s="550"/>
      <c r="N283" s="550"/>
      <c r="O283" s="78"/>
      <c r="P283" s="78"/>
      <c r="Q283" s="78"/>
      <c r="R283" s="78"/>
      <c r="S283" s="78"/>
    </row>
    <row r="284" spans="1:19" ht="15" x14ac:dyDescent="0.25">
      <c r="A284" s="550"/>
      <c r="B284" s="79"/>
      <c r="C284" s="80"/>
      <c r="D284" s="550"/>
      <c r="E284" s="381"/>
      <c r="F284" s="550"/>
      <c r="G284" s="550"/>
      <c r="H284" s="550"/>
      <c r="I284" s="550"/>
      <c r="J284" s="78"/>
      <c r="K284" s="550"/>
      <c r="L284" s="550"/>
      <c r="M284" s="550"/>
      <c r="N284" s="550"/>
      <c r="O284" s="78"/>
      <c r="P284" s="78"/>
      <c r="Q284" s="78"/>
      <c r="R284" s="78"/>
      <c r="S284" s="78"/>
    </row>
    <row r="285" spans="1:19" ht="15" x14ac:dyDescent="0.25">
      <c r="A285" s="550"/>
      <c r="B285" s="79"/>
      <c r="C285" s="80"/>
      <c r="D285" s="550"/>
      <c r="E285" s="381"/>
      <c r="F285" s="550"/>
      <c r="G285" s="550"/>
      <c r="H285" s="550"/>
      <c r="I285" s="550"/>
      <c r="J285" s="78"/>
      <c r="K285" s="550"/>
      <c r="L285" s="550"/>
      <c r="M285" s="550"/>
      <c r="N285" s="550"/>
      <c r="O285" s="78"/>
      <c r="P285" s="78"/>
      <c r="Q285" s="78"/>
      <c r="R285" s="78"/>
      <c r="S285" s="78"/>
    </row>
    <row r="286" spans="1:19" ht="15" x14ac:dyDescent="0.25">
      <c r="A286" s="550"/>
      <c r="B286" s="79"/>
      <c r="C286" s="80"/>
      <c r="D286" s="550"/>
      <c r="E286" s="381"/>
      <c r="F286" s="550"/>
      <c r="G286" s="550"/>
      <c r="H286" s="550"/>
      <c r="I286" s="550"/>
      <c r="J286" s="78"/>
      <c r="K286" s="550"/>
      <c r="L286" s="550"/>
      <c r="M286" s="550"/>
      <c r="N286" s="550"/>
      <c r="O286" s="78"/>
      <c r="P286" s="78"/>
      <c r="Q286" s="78"/>
      <c r="R286" s="78"/>
      <c r="S286" s="78"/>
    </row>
    <row r="287" spans="1:19" ht="15" x14ac:dyDescent="0.25">
      <c r="A287" s="550"/>
      <c r="B287" s="79"/>
      <c r="C287" s="80"/>
      <c r="D287" s="550"/>
      <c r="E287" s="381"/>
      <c r="F287" s="550"/>
      <c r="G287" s="550"/>
      <c r="H287" s="550"/>
      <c r="I287" s="550"/>
      <c r="J287" s="78"/>
      <c r="K287" s="550"/>
      <c r="L287" s="550"/>
      <c r="M287" s="550"/>
      <c r="N287" s="550"/>
      <c r="O287" s="78"/>
      <c r="P287" s="78"/>
      <c r="Q287" s="78"/>
      <c r="R287" s="78"/>
      <c r="S287" s="78"/>
    </row>
    <row r="288" spans="1:19" ht="15" x14ac:dyDescent="0.25">
      <c r="A288" s="550"/>
      <c r="B288" s="79"/>
      <c r="C288" s="80"/>
      <c r="D288" s="550"/>
      <c r="E288" s="381"/>
      <c r="F288" s="550"/>
      <c r="G288" s="550"/>
      <c r="H288" s="550"/>
      <c r="I288" s="550"/>
      <c r="J288" s="78"/>
      <c r="K288" s="550"/>
      <c r="L288" s="550"/>
      <c r="M288" s="550"/>
      <c r="N288" s="550"/>
      <c r="O288" s="78"/>
      <c r="P288" s="78"/>
      <c r="Q288" s="78"/>
      <c r="R288" s="78"/>
      <c r="S288" s="78"/>
    </row>
    <row r="289" spans="1:19" ht="15" x14ac:dyDescent="0.25">
      <c r="A289" s="550"/>
      <c r="B289" s="79"/>
      <c r="C289" s="80"/>
      <c r="D289" s="550"/>
      <c r="E289" s="381"/>
      <c r="F289" s="550"/>
      <c r="G289" s="550"/>
      <c r="H289" s="550"/>
      <c r="I289" s="550"/>
      <c r="J289" s="78"/>
      <c r="K289" s="550"/>
      <c r="L289" s="550"/>
      <c r="M289" s="550"/>
      <c r="N289" s="550"/>
      <c r="O289" s="78"/>
      <c r="P289" s="78"/>
      <c r="Q289" s="78"/>
      <c r="R289" s="78"/>
      <c r="S289" s="78"/>
    </row>
    <row r="290" spans="1:19" ht="15" x14ac:dyDescent="0.25">
      <c r="A290" s="550"/>
      <c r="B290" s="79"/>
      <c r="C290" s="80"/>
      <c r="D290" s="550"/>
      <c r="E290" s="381"/>
      <c r="F290" s="550"/>
      <c r="G290" s="550"/>
      <c r="H290" s="550"/>
      <c r="I290" s="550"/>
      <c r="J290" s="78"/>
      <c r="K290" s="550"/>
      <c r="L290" s="550"/>
      <c r="M290" s="550"/>
      <c r="N290" s="550"/>
      <c r="O290" s="78"/>
      <c r="P290" s="78"/>
      <c r="Q290" s="78"/>
      <c r="R290" s="78"/>
      <c r="S290" s="78"/>
    </row>
    <row r="291" spans="1:19" ht="15" x14ac:dyDescent="0.25">
      <c r="A291" s="550"/>
      <c r="B291" s="79"/>
      <c r="C291" s="80"/>
      <c r="D291" s="550"/>
      <c r="E291" s="558"/>
      <c r="F291" s="550"/>
      <c r="G291" s="550"/>
      <c r="H291" s="550"/>
      <c r="I291" s="550"/>
      <c r="J291" s="78"/>
      <c r="K291" s="550"/>
      <c r="L291" s="550"/>
      <c r="M291" s="550"/>
      <c r="N291" s="550"/>
      <c r="O291" s="78"/>
      <c r="P291" s="78"/>
      <c r="Q291" s="78"/>
      <c r="R291" s="78"/>
      <c r="S291" s="78"/>
    </row>
    <row r="292" spans="1:19" ht="15" x14ac:dyDescent="0.25">
      <c r="A292" s="550"/>
      <c r="B292" s="550"/>
      <c r="C292" s="550"/>
      <c r="D292" s="550"/>
      <c r="E292" s="558"/>
      <c r="F292" s="550"/>
      <c r="G292" s="550"/>
      <c r="H292" s="550"/>
      <c r="I292" s="550"/>
      <c r="J292" s="78"/>
      <c r="K292" s="550"/>
      <c r="L292" s="550"/>
      <c r="M292" s="550"/>
      <c r="N292" s="550"/>
      <c r="O292" s="78"/>
      <c r="P292" s="78"/>
      <c r="Q292" s="78"/>
      <c r="R292" s="78"/>
      <c r="S292" s="78"/>
    </row>
    <row r="293" spans="1:19" ht="15" x14ac:dyDescent="0.25">
      <c r="A293" s="85"/>
      <c r="B293" s="85"/>
      <c r="C293" s="85"/>
      <c r="D293" s="550"/>
      <c r="E293" s="558"/>
      <c r="F293" s="550"/>
      <c r="G293" s="550"/>
      <c r="H293" s="550"/>
      <c r="I293" s="550"/>
      <c r="J293" s="78"/>
      <c r="K293" s="550"/>
      <c r="L293" s="550"/>
      <c r="M293" s="550"/>
      <c r="N293" s="550"/>
      <c r="O293" s="78"/>
      <c r="P293" s="78"/>
      <c r="Q293" s="78"/>
      <c r="R293" s="78"/>
      <c r="S293" s="78"/>
    </row>
    <row r="294" spans="1:19" ht="15" x14ac:dyDescent="0.25">
      <c r="A294" s="85"/>
      <c r="B294" s="85"/>
      <c r="C294" s="85"/>
      <c r="D294" s="550"/>
      <c r="E294" s="558"/>
      <c r="F294" s="550"/>
      <c r="G294" s="550"/>
      <c r="H294" s="550"/>
      <c r="I294" s="550"/>
      <c r="J294" s="78"/>
      <c r="K294" s="550"/>
      <c r="L294" s="550"/>
      <c r="M294" s="550"/>
      <c r="N294" s="550"/>
      <c r="O294" s="78"/>
      <c r="P294" s="78"/>
      <c r="Q294" s="78"/>
      <c r="R294" s="78"/>
      <c r="S294" s="78"/>
    </row>
    <row r="295" spans="1:19" ht="15" x14ac:dyDescent="0.25">
      <c r="A295" s="85"/>
      <c r="B295" s="79"/>
      <c r="C295" s="80"/>
      <c r="D295" s="85"/>
      <c r="E295" s="85"/>
      <c r="F295" s="85"/>
      <c r="G295" s="85"/>
      <c r="H295" s="85"/>
      <c r="I295" s="85"/>
      <c r="J295" s="85"/>
      <c r="K295" s="85"/>
      <c r="L295" s="85"/>
      <c r="M295" s="85"/>
      <c r="N295" s="85"/>
      <c r="O295" s="85"/>
      <c r="P295" s="85"/>
      <c r="Q295" s="85"/>
      <c r="R295" s="85"/>
      <c r="S295" s="78"/>
    </row>
    <row r="296" spans="1:19" ht="15" x14ac:dyDescent="0.25">
      <c r="A296" s="85"/>
      <c r="B296" s="79"/>
      <c r="C296" s="80"/>
      <c r="D296" s="85"/>
      <c r="E296" s="85"/>
      <c r="F296" s="85"/>
      <c r="G296" s="85"/>
      <c r="H296" s="85"/>
      <c r="I296" s="85"/>
      <c r="J296" s="85"/>
      <c r="K296" s="85"/>
      <c r="L296" s="85"/>
      <c r="M296" s="85"/>
      <c r="N296" s="85"/>
      <c r="O296" s="85"/>
      <c r="P296" s="85"/>
      <c r="Q296" s="85"/>
      <c r="R296" s="85"/>
      <c r="S296" s="78"/>
    </row>
    <row r="297" spans="1:19" ht="15" x14ac:dyDescent="0.25">
      <c r="A297" s="85"/>
      <c r="B297" s="79"/>
      <c r="C297" s="80"/>
      <c r="D297" s="380"/>
      <c r="E297" s="558"/>
      <c r="F297" s="550"/>
      <c r="G297" s="550"/>
      <c r="H297" s="550"/>
      <c r="I297" s="550"/>
      <c r="J297" s="78"/>
      <c r="K297" s="550"/>
      <c r="L297" s="550"/>
      <c r="M297" s="550"/>
      <c r="N297" s="550"/>
      <c r="O297" s="78"/>
      <c r="P297" s="78"/>
      <c r="Q297" s="78"/>
      <c r="R297" s="78"/>
      <c r="S297" s="78"/>
    </row>
    <row r="298" spans="1:19" ht="15" x14ac:dyDescent="0.25">
      <c r="A298" s="85"/>
      <c r="B298" s="79"/>
      <c r="C298" s="80"/>
      <c r="D298" s="550"/>
      <c r="E298" s="381"/>
      <c r="F298" s="550"/>
      <c r="G298" s="550"/>
      <c r="H298" s="550"/>
      <c r="I298" s="550"/>
      <c r="J298" s="78"/>
      <c r="K298" s="550"/>
      <c r="L298" s="550"/>
      <c r="M298" s="550"/>
      <c r="N298" s="550"/>
      <c r="O298" s="78"/>
      <c r="P298" s="78"/>
      <c r="Q298" s="78"/>
      <c r="R298" s="78"/>
      <c r="S298" s="78"/>
    </row>
    <row r="299" spans="1:19" ht="15" x14ac:dyDescent="0.25">
      <c r="A299" s="85"/>
      <c r="B299" s="79"/>
      <c r="C299" s="80"/>
      <c r="D299" s="550"/>
      <c r="E299" s="381"/>
      <c r="F299" s="550"/>
      <c r="G299" s="550"/>
      <c r="H299" s="550"/>
      <c r="I299" s="550"/>
      <c r="J299" s="78"/>
      <c r="K299" s="550"/>
      <c r="L299" s="550"/>
      <c r="M299" s="550"/>
      <c r="N299" s="550"/>
      <c r="O299" s="78"/>
      <c r="P299" s="78"/>
      <c r="Q299" s="78"/>
      <c r="R299" s="78"/>
      <c r="S299" s="78"/>
    </row>
    <row r="300" spans="1:19" ht="15" x14ac:dyDescent="0.25">
      <c r="A300" s="85"/>
      <c r="B300" s="79"/>
      <c r="C300" s="80"/>
      <c r="D300" s="550"/>
      <c r="E300" s="381"/>
      <c r="F300" s="550"/>
      <c r="G300" s="550"/>
      <c r="H300" s="550"/>
      <c r="I300" s="550"/>
      <c r="J300" s="78"/>
      <c r="K300" s="550"/>
      <c r="L300" s="550"/>
      <c r="M300" s="550"/>
      <c r="N300" s="550"/>
      <c r="O300" s="78"/>
      <c r="P300" s="78"/>
      <c r="Q300" s="78"/>
      <c r="R300" s="78"/>
      <c r="S300" s="78"/>
    </row>
    <row r="301" spans="1:19" ht="15" x14ac:dyDescent="0.25">
      <c r="A301" s="85"/>
      <c r="B301" s="79"/>
      <c r="C301" s="80"/>
      <c r="D301" s="550"/>
      <c r="E301" s="381"/>
      <c r="F301" s="550"/>
      <c r="G301" s="550"/>
      <c r="H301" s="550"/>
      <c r="I301" s="550"/>
      <c r="J301" s="78"/>
      <c r="K301" s="550"/>
      <c r="L301" s="550"/>
      <c r="M301" s="550"/>
      <c r="N301" s="550"/>
      <c r="O301" s="78"/>
      <c r="P301" s="78"/>
      <c r="Q301" s="78"/>
      <c r="R301" s="78"/>
      <c r="S301" s="78"/>
    </row>
    <row r="302" spans="1:19" ht="15" x14ac:dyDescent="0.25">
      <c r="A302" s="85"/>
      <c r="B302" s="79"/>
      <c r="C302" s="80"/>
      <c r="D302" s="550"/>
      <c r="E302" s="381"/>
      <c r="F302" s="550"/>
      <c r="G302" s="550"/>
      <c r="H302" s="550"/>
      <c r="I302" s="550"/>
      <c r="J302" s="78"/>
      <c r="K302" s="550"/>
      <c r="L302" s="550"/>
      <c r="M302" s="550"/>
      <c r="N302" s="550"/>
      <c r="O302" s="78"/>
      <c r="P302" s="78"/>
      <c r="Q302" s="78"/>
      <c r="R302" s="78"/>
      <c r="S302" s="78"/>
    </row>
    <row r="303" spans="1:19" ht="15" x14ac:dyDescent="0.25">
      <c r="A303" s="85"/>
      <c r="B303" s="79"/>
      <c r="C303" s="80"/>
      <c r="D303" s="550"/>
      <c r="E303" s="381"/>
      <c r="F303" s="550"/>
      <c r="G303" s="550"/>
      <c r="H303" s="550"/>
      <c r="I303" s="550"/>
      <c r="J303" s="78"/>
      <c r="K303" s="550"/>
      <c r="L303" s="550"/>
      <c r="M303" s="550"/>
      <c r="N303" s="550"/>
      <c r="O303" s="78"/>
      <c r="P303" s="78"/>
      <c r="Q303" s="78"/>
      <c r="R303" s="78"/>
      <c r="S303" s="78"/>
    </row>
    <row r="304" spans="1:19" ht="15" x14ac:dyDescent="0.25">
      <c r="A304" s="85"/>
      <c r="B304" s="79"/>
      <c r="C304" s="80"/>
      <c r="D304" s="550"/>
      <c r="E304" s="381"/>
      <c r="F304" s="550"/>
      <c r="G304" s="550"/>
      <c r="H304" s="550"/>
      <c r="I304" s="550"/>
      <c r="J304" s="78"/>
      <c r="K304" s="550"/>
      <c r="L304" s="550"/>
      <c r="M304" s="550"/>
      <c r="N304" s="550"/>
      <c r="O304" s="78"/>
      <c r="P304" s="78"/>
      <c r="Q304" s="78"/>
      <c r="R304" s="78"/>
      <c r="S304" s="78"/>
    </row>
    <row r="305" spans="1:19" ht="15" x14ac:dyDescent="0.25">
      <c r="A305" s="85"/>
      <c r="B305" s="79"/>
      <c r="C305" s="80"/>
      <c r="D305" s="550"/>
      <c r="E305" s="381"/>
      <c r="F305" s="550"/>
      <c r="G305" s="550"/>
      <c r="H305" s="550"/>
      <c r="I305" s="550"/>
      <c r="J305" s="78"/>
      <c r="K305" s="550"/>
      <c r="L305" s="550"/>
      <c r="M305" s="550"/>
      <c r="N305" s="550"/>
      <c r="O305" s="78"/>
      <c r="P305" s="78"/>
      <c r="Q305" s="78"/>
      <c r="R305" s="78"/>
      <c r="S305" s="78"/>
    </row>
    <row r="306" spans="1:19" ht="15" x14ac:dyDescent="0.25">
      <c r="A306" s="85"/>
      <c r="B306" s="79"/>
      <c r="C306" s="80"/>
      <c r="D306" s="550"/>
      <c r="E306" s="381"/>
      <c r="F306" s="550"/>
      <c r="G306" s="550"/>
      <c r="H306" s="550"/>
      <c r="I306" s="550"/>
      <c r="J306" s="78"/>
      <c r="K306" s="550"/>
      <c r="L306" s="550"/>
      <c r="M306" s="550"/>
      <c r="N306" s="550"/>
      <c r="O306" s="78"/>
      <c r="P306" s="78"/>
      <c r="Q306" s="78"/>
      <c r="R306" s="78"/>
      <c r="S306" s="78"/>
    </row>
    <row r="307" spans="1:19" ht="15" x14ac:dyDescent="0.25">
      <c r="A307" s="85"/>
      <c r="B307" s="79"/>
      <c r="C307" s="80"/>
      <c r="D307" s="550"/>
      <c r="E307" s="381"/>
      <c r="F307" s="550"/>
      <c r="G307" s="550"/>
      <c r="H307" s="550"/>
      <c r="I307" s="550"/>
      <c r="J307" s="78"/>
      <c r="K307" s="550"/>
      <c r="L307" s="550"/>
      <c r="M307" s="550"/>
      <c r="N307" s="550"/>
      <c r="O307" s="78"/>
      <c r="P307" s="78"/>
      <c r="Q307" s="78"/>
      <c r="R307" s="78"/>
      <c r="S307" s="78"/>
    </row>
    <row r="308" spans="1:19" ht="15" x14ac:dyDescent="0.25">
      <c r="A308" s="85"/>
      <c r="B308" s="79"/>
      <c r="C308" s="80"/>
      <c r="D308" s="550"/>
      <c r="E308" s="381"/>
      <c r="F308" s="550"/>
      <c r="G308" s="550"/>
      <c r="H308" s="550"/>
      <c r="I308" s="550"/>
      <c r="J308" s="78"/>
      <c r="K308" s="550"/>
      <c r="L308" s="550"/>
      <c r="M308" s="550"/>
      <c r="N308" s="550"/>
      <c r="O308" s="78"/>
      <c r="P308" s="78"/>
      <c r="Q308" s="78"/>
      <c r="R308" s="78"/>
      <c r="S308" s="78"/>
    </row>
    <row r="309" spans="1:19" ht="15" x14ac:dyDescent="0.25">
      <c r="A309" s="85"/>
      <c r="B309" s="79"/>
      <c r="C309" s="80"/>
      <c r="D309" s="550"/>
      <c r="E309" s="381"/>
      <c r="F309" s="550"/>
      <c r="G309" s="550"/>
      <c r="H309" s="550"/>
      <c r="I309" s="550"/>
      <c r="J309" s="78"/>
      <c r="K309" s="550"/>
      <c r="L309" s="550"/>
      <c r="M309" s="550"/>
      <c r="N309" s="550"/>
      <c r="O309" s="78"/>
      <c r="P309" s="78"/>
      <c r="Q309" s="78"/>
      <c r="R309" s="78"/>
      <c r="S309" s="78"/>
    </row>
    <row r="310" spans="1:19" ht="15" x14ac:dyDescent="0.25">
      <c r="A310" s="85"/>
      <c r="B310" s="79"/>
      <c r="C310" s="80"/>
      <c r="D310" s="550"/>
      <c r="E310" s="381"/>
      <c r="F310" s="550"/>
      <c r="G310" s="550"/>
      <c r="H310" s="550"/>
      <c r="I310" s="550"/>
      <c r="J310" s="78"/>
      <c r="K310" s="550"/>
      <c r="L310" s="550"/>
      <c r="M310" s="550"/>
      <c r="N310" s="550"/>
      <c r="O310" s="78"/>
      <c r="P310" s="78"/>
      <c r="Q310" s="78"/>
      <c r="R310" s="78"/>
      <c r="S310" s="78"/>
    </row>
    <row r="311" spans="1:19" ht="15" x14ac:dyDescent="0.25">
      <c r="A311" s="85"/>
      <c r="B311" s="79"/>
      <c r="C311" s="80"/>
      <c r="D311" s="550"/>
      <c r="E311" s="558"/>
      <c r="F311" s="550"/>
      <c r="G311" s="550"/>
      <c r="H311" s="550"/>
      <c r="I311" s="550"/>
      <c r="J311" s="78"/>
      <c r="K311" s="550"/>
      <c r="L311" s="550"/>
      <c r="M311" s="550"/>
      <c r="N311" s="550"/>
      <c r="O311" s="78"/>
      <c r="P311" s="78"/>
      <c r="Q311" s="78"/>
      <c r="R311" s="78"/>
      <c r="S311" s="78"/>
    </row>
    <row r="312" spans="1:19" ht="15" x14ac:dyDescent="0.25">
      <c r="A312" s="85"/>
      <c r="B312" s="79"/>
      <c r="C312" s="80"/>
      <c r="D312" s="550"/>
      <c r="E312" s="558"/>
      <c r="F312" s="550"/>
      <c r="G312" s="550"/>
      <c r="H312" s="550"/>
      <c r="I312" s="550"/>
      <c r="J312" s="78"/>
      <c r="K312" s="550"/>
      <c r="L312" s="550"/>
      <c r="M312" s="550"/>
      <c r="N312" s="550"/>
      <c r="O312" s="78"/>
      <c r="P312" s="78"/>
      <c r="Q312" s="78"/>
      <c r="R312" s="78"/>
      <c r="S312" s="78"/>
    </row>
    <row r="313" spans="1:19" ht="15" x14ac:dyDescent="0.25">
      <c r="A313" s="85"/>
      <c r="B313" s="85"/>
      <c r="C313" s="85"/>
      <c r="D313" s="550"/>
      <c r="E313" s="558"/>
      <c r="F313" s="550"/>
      <c r="G313" s="550"/>
      <c r="H313" s="550"/>
      <c r="I313" s="550"/>
      <c r="J313" s="78"/>
      <c r="K313" s="550"/>
      <c r="L313" s="550"/>
      <c r="M313" s="550"/>
      <c r="N313" s="550"/>
      <c r="O313" s="78"/>
      <c r="P313" s="78"/>
      <c r="Q313" s="78"/>
      <c r="R313" s="78"/>
      <c r="S313" s="78"/>
    </row>
    <row r="314" spans="1:19" ht="15" x14ac:dyDescent="0.25">
      <c r="A314" s="85"/>
      <c r="B314" s="85"/>
      <c r="C314" s="85"/>
      <c r="D314" s="550"/>
      <c r="E314" s="558"/>
      <c r="F314" s="550"/>
      <c r="G314" s="550"/>
      <c r="H314" s="550"/>
      <c r="I314" s="550"/>
      <c r="J314" s="78"/>
      <c r="K314" s="550"/>
      <c r="L314" s="550"/>
      <c r="M314" s="550"/>
      <c r="N314" s="550"/>
      <c r="O314" s="78"/>
      <c r="P314" s="78"/>
      <c r="Q314" s="78"/>
      <c r="R314" s="78"/>
      <c r="S314" s="78"/>
    </row>
    <row r="315" spans="1:19" ht="15" x14ac:dyDescent="0.25">
      <c r="A315" s="85"/>
      <c r="B315" s="79"/>
      <c r="C315" s="80"/>
      <c r="D315" s="85"/>
      <c r="E315" s="85"/>
      <c r="F315" s="85"/>
      <c r="G315" s="85"/>
      <c r="H315" s="85"/>
      <c r="I315" s="85"/>
      <c r="J315" s="85"/>
      <c r="K315" s="85"/>
      <c r="L315" s="85"/>
      <c r="M315" s="85"/>
      <c r="N315" s="85"/>
      <c r="O315" s="85"/>
      <c r="P315" s="85"/>
      <c r="Q315" s="85"/>
      <c r="R315" s="85"/>
      <c r="S315" s="78"/>
    </row>
    <row r="316" spans="1:19" ht="15" x14ac:dyDescent="0.25">
      <c r="A316" s="85"/>
      <c r="B316" s="79"/>
      <c r="C316" s="80"/>
      <c r="D316" s="85"/>
      <c r="E316" s="85"/>
      <c r="F316" s="85"/>
      <c r="G316" s="85"/>
      <c r="H316" s="85"/>
      <c r="I316" s="85"/>
      <c r="J316" s="85"/>
      <c r="K316" s="85"/>
      <c r="L316" s="85"/>
      <c r="M316" s="85"/>
      <c r="N316" s="85"/>
      <c r="O316" s="85"/>
      <c r="P316" s="85"/>
      <c r="Q316" s="85"/>
      <c r="R316" s="85"/>
      <c r="S316" s="78"/>
    </row>
    <row r="317" spans="1:19" ht="15" x14ac:dyDescent="0.25">
      <c r="A317" s="85"/>
      <c r="B317" s="79"/>
      <c r="C317" s="80"/>
      <c r="D317" s="380"/>
      <c r="E317" s="558"/>
      <c r="F317" s="550"/>
      <c r="G317" s="550"/>
      <c r="H317" s="550"/>
      <c r="I317" s="550"/>
      <c r="J317" s="78"/>
      <c r="K317" s="550"/>
      <c r="L317" s="550"/>
      <c r="M317" s="550"/>
      <c r="N317" s="550"/>
      <c r="O317" s="78"/>
      <c r="P317" s="78"/>
      <c r="Q317" s="78"/>
      <c r="R317" s="78"/>
      <c r="S317" s="78"/>
    </row>
    <row r="318" spans="1:19" ht="15" x14ac:dyDescent="0.25">
      <c r="A318" s="85"/>
      <c r="B318" s="79"/>
      <c r="C318" s="80"/>
      <c r="D318" s="550"/>
      <c r="E318" s="381"/>
      <c r="F318" s="550"/>
      <c r="G318" s="550"/>
      <c r="H318" s="550"/>
      <c r="I318" s="550"/>
      <c r="J318" s="78"/>
      <c r="K318" s="550"/>
      <c r="L318" s="550"/>
      <c r="M318" s="550"/>
      <c r="N318" s="550"/>
      <c r="O318" s="78"/>
      <c r="P318" s="78"/>
      <c r="Q318" s="78"/>
      <c r="R318" s="78"/>
      <c r="S318" s="78"/>
    </row>
    <row r="319" spans="1:19" ht="15" x14ac:dyDescent="0.25">
      <c r="A319" s="85"/>
      <c r="B319" s="79"/>
      <c r="C319" s="80"/>
      <c r="D319" s="550"/>
      <c r="E319" s="381"/>
      <c r="F319" s="550"/>
      <c r="G319" s="550"/>
      <c r="H319" s="550"/>
      <c r="I319" s="550"/>
      <c r="J319" s="78"/>
      <c r="K319" s="550"/>
      <c r="L319" s="550"/>
      <c r="M319" s="550"/>
      <c r="N319" s="550"/>
      <c r="O319" s="78"/>
      <c r="P319" s="78"/>
      <c r="Q319" s="78"/>
      <c r="R319" s="78"/>
      <c r="S319" s="78"/>
    </row>
    <row r="320" spans="1:19" ht="15" x14ac:dyDescent="0.25">
      <c r="A320" s="85"/>
      <c r="B320" s="79"/>
      <c r="C320" s="80"/>
      <c r="D320" s="550"/>
      <c r="E320" s="381"/>
      <c r="F320" s="550"/>
      <c r="G320" s="550"/>
      <c r="H320" s="550"/>
      <c r="I320" s="550"/>
      <c r="J320" s="78"/>
      <c r="K320" s="550"/>
      <c r="L320" s="550"/>
      <c r="M320" s="550"/>
      <c r="N320" s="550"/>
      <c r="O320" s="78"/>
      <c r="P320" s="78"/>
      <c r="Q320" s="78"/>
      <c r="R320" s="78"/>
      <c r="S320" s="78"/>
    </row>
    <row r="321" spans="1:19" ht="15" x14ac:dyDescent="0.25">
      <c r="A321" s="85"/>
      <c r="B321" s="79"/>
      <c r="C321" s="80"/>
      <c r="D321" s="550"/>
      <c r="E321" s="381"/>
      <c r="F321" s="550"/>
      <c r="G321" s="550"/>
      <c r="H321" s="550"/>
      <c r="I321" s="550"/>
      <c r="J321" s="78"/>
      <c r="K321" s="550"/>
      <c r="L321" s="550"/>
      <c r="M321" s="550"/>
      <c r="N321" s="550"/>
      <c r="O321" s="78"/>
      <c r="P321" s="78"/>
      <c r="Q321" s="78"/>
      <c r="R321" s="78"/>
      <c r="S321" s="78"/>
    </row>
    <row r="322" spans="1:19" ht="15" x14ac:dyDescent="0.25">
      <c r="A322" s="85"/>
      <c r="B322" s="79"/>
      <c r="C322" s="80"/>
      <c r="D322" s="550"/>
      <c r="E322" s="381"/>
      <c r="F322" s="550"/>
      <c r="G322" s="550"/>
      <c r="H322" s="550"/>
      <c r="I322" s="550"/>
      <c r="J322" s="78"/>
      <c r="K322" s="550"/>
      <c r="L322" s="550"/>
      <c r="M322" s="550"/>
      <c r="N322" s="550"/>
      <c r="O322" s="78"/>
      <c r="P322" s="78"/>
      <c r="Q322" s="78"/>
      <c r="R322" s="78"/>
      <c r="S322" s="78"/>
    </row>
    <row r="323" spans="1:19" ht="15" x14ac:dyDescent="0.25">
      <c r="A323" s="85"/>
      <c r="B323" s="79"/>
      <c r="C323" s="80"/>
      <c r="D323" s="550"/>
      <c r="E323" s="381"/>
      <c r="F323" s="550"/>
      <c r="G323" s="550"/>
      <c r="H323" s="550"/>
      <c r="I323" s="550"/>
      <c r="J323" s="78"/>
      <c r="K323" s="550"/>
      <c r="L323" s="550"/>
      <c r="M323" s="550"/>
      <c r="N323" s="550"/>
      <c r="O323" s="78"/>
      <c r="P323" s="78"/>
      <c r="Q323" s="78"/>
      <c r="R323" s="78"/>
      <c r="S323" s="78"/>
    </row>
    <row r="324" spans="1:19" ht="15" x14ac:dyDescent="0.25">
      <c r="A324" s="85"/>
      <c r="B324" s="79"/>
      <c r="C324" s="80"/>
      <c r="D324" s="550"/>
      <c r="E324" s="381"/>
      <c r="F324" s="550"/>
      <c r="G324" s="550"/>
      <c r="H324" s="550"/>
      <c r="I324" s="550"/>
      <c r="J324" s="78"/>
      <c r="K324" s="550"/>
      <c r="L324" s="550"/>
      <c r="M324" s="550"/>
      <c r="N324" s="550"/>
      <c r="O324" s="78"/>
      <c r="P324" s="78"/>
      <c r="Q324" s="78"/>
      <c r="R324" s="78"/>
      <c r="S324" s="78"/>
    </row>
    <row r="325" spans="1:19" ht="15" x14ac:dyDescent="0.25">
      <c r="A325" s="85"/>
      <c r="B325" s="79"/>
      <c r="C325" s="80"/>
      <c r="D325" s="550"/>
      <c r="E325" s="381"/>
      <c r="F325" s="550"/>
      <c r="G325" s="550"/>
      <c r="H325" s="550"/>
      <c r="I325" s="550"/>
      <c r="J325" s="78"/>
      <c r="K325" s="550"/>
      <c r="L325" s="550"/>
      <c r="M325" s="550"/>
      <c r="N325" s="550"/>
      <c r="O325" s="78"/>
      <c r="P325" s="78"/>
      <c r="Q325" s="78"/>
      <c r="R325" s="78"/>
      <c r="S325" s="78"/>
    </row>
    <row r="326" spans="1:19" ht="15" x14ac:dyDescent="0.25">
      <c r="A326" s="85"/>
      <c r="B326" s="79"/>
      <c r="C326" s="80"/>
      <c r="D326" s="550"/>
      <c r="E326" s="381"/>
      <c r="F326" s="550"/>
      <c r="G326" s="550"/>
      <c r="H326" s="550"/>
      <c r="I326" s="550"/>
      <c r="J326" s="78"/>
      <c r="K326" s="550"/>
      <c r="L326" s="550"/>
      <c r="M326" s="550"/>
      <c r="N326" s="550"/>
      <c r="O326" s="78"/>
      <c r="P326" s="78"/>
      <c r="Q326" s="78"/>
      <c r="R326" s="78"/>
      <c r="S326" s="78"/>
    </row>
    <row r="327" spans="1:19" ht="15" x14ac:dyDescent="0.25">
      <c r="A327" s="85"/>
      <c r="B327" s="79"/>
      <c r="C327" s="80"/>
      <c r="D327" s="550"/>
      <c r="E327" s="381"/>
      <c r="F327" s="550"/>
      <c r="G327" s="550"/>
      <c r="H327" s="550"/>
      <c r="I327" s="550"/>
      <c r="J327" s="78"/>
      <c r="K327" s="550"/>
      <c r="L327" s="550"/>
      <c r="M327" s="550"/>
      <c r="N327" s="550"/>
      <c r="O327" s="78"/>
      <c r="P327" s="78"/>
      <c r="Q327" s="78"/>
      <c r="R327" s="78"/>
      <c r="S327" s="78"/>
    </row>
    <row r="328" spans="1:19" ht="15" x14ac:dyDescent="0.25">
      <c r="A328" s="85"/>
      <c r="B328" s="79"/>
      <c r="C328" s="80"/>
      <c r="D328" s="550"/>
      <c r="E328" s="381"/>
      <c r="F328" s="550"/>
      <c r="G328" s="550"/>
      <c r="H328" s="550"/>
      <c r="I328" s="550"/>
      <c r="J328" s="78"/>
      <c r="K328" s="550"/>
      <c r="L328" s="550"/>
      <c r="M328" s="550"/>
      <c r="N328" s="550"/>
      <c r="O328" s="78"/>
      <c r="P328" s="78"/>
      <c r="Q328" s="78"/>
      <c r="R328" s="78"/>
      <c r="S328" s="78"/>
    </row>
    <row r="329" spans="1:19" ht="15" x14ac:dyDescent="0.25">
      <c r="A329" s="85"/>
      <c r="B329" s="79"/>
      <c r="C329" s="80"/>
      <c r="D329" s="550"/>
      <c r="E329" s="381"/>
      <c r="F329" s="550"/>
      <c r="G329" s="550"/>
      <c r="H329" s="550"/>
      <c r="I329" s="550"/>
      <c r="J329" s="78"/>
      <c r="K329" s="550"/>
      <c r="L329" s="550"/>
      <c r="M329" s="550"/>
      <c r="N329" s="550"/>
      <c r="O329" s="78"/>
      <c r="P329" s="78"/>
      <c r="Q329" s="78"/>
      <c r="R329" s="78"/>
      <c r="S329" s="78"/>
    </row>
    <row r="330" spans="1:19" ht="15" x14ac:dyDescent="0.25">
      <c r="A330" s="85"/>
      <c r="B330" s="79"/>
      <c r="C330" s="80"/>
      <c r="D330" s="550"/>
      <c r="E330" s="381"/>
      <c r="F330" s="550"/>
      <c r="G330" s="550"/>
      <c r="H330" s="550"/>
      <c r="I330" s="550"/>
      <c r="J330" s="78"/>
      <c r="K330" s="550"/>
      <c r="L330" s="550"/>
      <c r="M330" s="550"/>
      <c r="N330" s="550"/>
      <c r="O330" s="78"/>
      <c r="P330" s="78"/>
      <c r="Q330" s="78"/>
      <c r="R330" s="78"/>
      <c r="S330" s="78"/>
    </row>
    <row r="331" spans="1:19" ht="15" x14ac:dyDescent="0.25">
      <c r="A331" s="85"/>
      <c r="B331" s="79"/>
      <c r="C331" s="80"/>
      <c r="D331" s="550"/>
      <c r="E331" s="558"/>
      <c r="F331" s="550"/>
      <c r="G331" s="550"/>
      <c r="H331" s="550"/>
      <c r="I331" s="550"/>
      <c r="J331" s="78"/>
      <c r="K331" s="550"/>
      <c r="L331" s="550"/>
      <c r="M331" s="550"/>
      <c r="N331" s="550"/>
      <c r="O331" s="78"/>
      <c r="P331" s="78"/>
      <c r="Q331" s="78"/>
      <c r="R331" s="78"/>
      <c r="S331" s="78"/>
    </row>
    <row r="332" spans="1:19" ht="15" x14ac:dyDescent="0.25">
      <c r="A332" s="85"/>
      <c r="B332" s="79"/>
      <c r="C332" s="80"/>
      <c r="D332" s="550"/>
      <c r="E332" s="558"/>
      <c r="F332" s="550"/>
      <c r="G332" s="550"/>
      <c r="H332" s="550"/>
      <c r="I332" s="550"/>
      <c r="J332" s="78"/>
      <c r="K332" s="550"/>
      <c r="L332" s="550"/>
      <c r="M332" s="550"/>
      <c r="N332" s="550"/>
      <c r="O332" s="78"/>
      <c r="P332" s="78"/>
      <c r="Q332" s="78"/>
      <c r="R332" s="78"/>
      <c r="S332" s="78"/>
    </row>
    <row r="333" spans="1:19" ht="15" x14ac:dyDescent="0.25">
      <c r="A333" s="85"/>
      <c r="B333" s="85"/>
      <c r="C333" s="85"/>
      <c r="D333" s="550"/>
      <c r="E333" s="558"/>
      <c r="F333" s="550"/>
      <c r="G333" s="550"/>
      <c r="H333" s="550"/>
      <c r="I333" s="550"/>
      <c r="J333" s="78"/>
      <c r="K333" s="550"/>
      <c r="L333" s="550"/>
      <c r="M333" s="550"/>
      <c r="N333" s="550"/>
      <c r="O333" s="78"/>
      <c r="P333" s="78"/>
      <c r="Q333" s="78"/>
      <c r="R333" s="78"/>
      <c r="S333" s="78"/>
    </row>
    <row r="334" spans="1:19" ht="15" x14ac:dyDescent="0.25">
      <c r="A334" s="85"/>
      <c r="B334" s="85"/>
      <c r="C334" s="85"/>
      <c r="D334" s="550"/>
      <c r="E334" s="558"/>
      <c r="F334" s="550"/>
      <c r="G334" s="550"/>
      <c r="H334" s="550"/>
      <c r="I334" s="550"/>
      <c r="J334" s="78"/>
      <c r="K334" s="550"/>
      <c r="L334" s="550"/>
      <c r="M334" s="550"/>
      <c r="N334" s="550"/>
      <c r="O334" s="78"/>
      <c r="P334" s="78"/>
      <c r="Q334" s="78"/>
      <c r="R334" s="78"/>
      <c r="S334" s="78"/>
    </row>
    <row r="335" spans="1:19" ht="15" x14ac:dyDescent="0.25">
      <c r="A335" s="85"/>
      <c r="B335" s="79"/>
      <c r="C335" s="80"/>
      <c r="D335" s="78"/>
      <c r="E335" s="78"/>
      <c r="F335" s="78"/>
      <c r="G335" s="78"/>
      <c r="H335" s="78"/>
      <c r="I335" s="78"/>
      <c r="J335" s="78"/>
      <c r="K335" s="78"/>
      <c r="L335" s="78"/>
      <c r="M335" s="78"/>
      <c r="N335" s="78"/>
      <c r="O335" s="78"/>
      <c r="P335" s="78"/>
      <c r="Q335" s="78"/>
      <c r="R335" s="78"/>
      <c r="S335" s="78"/>
    </row>
    <row r="336" spans="1:19" ht="15" x14ac:dyDescent="0.25">
      <c r="A336" s="85"/>
      <c r="B336" s="79"/>
      <c r="C336" s="80"/>
      <c r="D336" s="78"/>
      <c r="E336" s="78"/>
      <c r="F336" s="78"/>
      <c r="G336" s="78"/>
      <c r="H336" s="78"/>
      <c r="I336" s="78"/>
      <c r="J336" s="78"/>
      <c r="K336" s="78"/>
      <c r="L336" s="78"/>
      <c r="M336" s="78"/>
      <c r="N336" s="78"/>
      <c r="O336" s="78"/>
      <c r="P336" s="78"/>
      <c r="Q336" s="78"/>
      <c r="R336" s="78"/>
      <c r="S336" s="78"/>
    </row>
    <row r="337" spans="1:13" ht="15" x14ac:dyDescent="0.25">
      <c r="A337" s="85"/>
      <c r="B337" s="79"/>
      <c r="C337" s="80"/>
      <c r="M337" s="75"/>
    </row>
    <row r="338" spans="1:13" ht="15" x14ac:dyDescent="0.25">
      <c r="A338" s="85"/>
      <c r="B338" s="79"/>
      <c r="C338" s="80"/>
      <c r="M338" s="75"/>
    </row>
    <row r="339" spans="1:13" ht="15" x14ac:dyDescent="0.25">
      <c r="A339" s="85"/>
      <c r="B339" s="79"/>
      <c r="C339" s="80"/>
      <c r="M339" s="75"/>
    </row>
    <row r="340" spans="1:13" ht="15" x14ac:dyDescent="0.25">
      <c r="A340" s="85"/>
      <c r="B340" s="79"/>
      <c r="C340" s="80"/>
      <c r="M340" s="75"/>
    </row>
    <row r="341" spans="1:13" ht="15" x14ac:dyDescent="0.25">
      <c r="A341" s="85"/>
      <c r="B341" s="79"/>
      <c r="C341" s="80"/>
      <c r="M341" s="75"/>
    </row>
    <row r="342" spans="1:13" ht="15" x14ac:dyDescent="0.25">
      <c r="A342" s="85"/>
      <c r="B342" s="79"/>
      <c r="C342" s="80"/>
      <c r="M342" s="75"/>
    </row>
    <row r="343" spans="1:13" ht="15" x14ac:dyDescent="0.25">
      <c r="A343" s="85"/>
      <c r="B343" s="79"/>
      <c r="C343" s="80"/>
      <c r="M343" s="75"/>
    </row>
    <row r="344" spans="1:13" ht="15" x14ac:dyDescent="0.25">
      <c r="A344" s="85"/>
      <c r="B344" s="79"/>
      <c r="C344" s="80"/>
      <c r="M344" s="75"/>
    </row>
    <row r="345" spans="1:13" ht="15" x14ac:dyDescent="0.25">
      <c r="A345" s="85"/>
      <c r="B345" s="79"/>
      <c r="C345" s="80"/>
      <c r="M345" s="75"/>
    </row>
    <row r="346" spans="1:13" ht="15" x14ac:dyDescent="0.25">
      <c r="A346" s="85"/>
      <c r="B346" s="79"/>
      <c r="C346" s="80"/>
      <c r="M346" s="75"/>
    </row>
    <row r="347" spans="1:13" ht="15" x14ac:dyDescent="0.25">
      <c r="A347" s="85"/>
      <c r="B347" s="79"/>
      <c r="C347" s="80"/>
      <c r="M347" s="75"/>
    </row>
    <row r="348" spans="1:13" ht="15" x14ac:dyDescent="0.25">
      <c r="A348" s="85"/>
      <c r="B348" s="79"/>
      <c r="C348" s="80"/>
      <c r="M348" s="75"/>
    </row>
    <row r="349" spans="1:13" ht="15" x14ac:dyDescent="0.25">
      <c r="A349" s="85"/>
      <c r="B349" s="79"/>
      <c r="C349" s="80"/>
      <c r="M349" s="75"/>
    </row>
    <row r="350" spans="1:13" ht="15" x14ac:dyDescent="0.25">
      <c r="A350" s="85"/>
      <c r="B350" s="79"/>
      <c r="C350" s="80"/>
      <c r="M350" s="75"/>
    </row>
    <row r="351" spans="1:13" ht="15" x14ac:dyDescent="0.25">
      <c r="A351" s="85"/>
      <c r="B351" s="79"/>
      <c r="C351" s="80"/>
      <c r="M351" s="75"/>
    </row>
    <row r="352" spans="1:13" ht="15" x14ac:dyDescent="0.25">
      <c r="A352" s="85"/>
      <c r="B352" s="79"/>
      <c r="C352" s="80"/>
      <c r="M352" s="75"/>
    </row>
    <row r="353" spans="1:13" x14ac:dyDescent="0.2">
      <c r="A353" s="78"/>
      <c r="B353" s="78"/>
      <c r="C353" s="78"/>
      <c r="M353" s="75"/>
    </row>
    <row r="354" spans="1:13" x14ac:dyDescent="0.2">
      <c r="A354" s="78"/>
      <c r="B354" s="78"/>
      <c r="C354" s="78"/>
      <c r="M354" s="75"/>
    </row>
  </sheetData>
  <protectedRanges>
    <protectedRange sqref="F2:R3 F4:G38 H6:R9 F41:G64847 H11:R14 H16:R26 H28:R31 H33:R64847 H1:IW1 H10:AC10 H15:AC15 H27:AC27 H32:AC32" name="Plage2"/>
    <protectedRange sqref="B1:E1" name="Plage2_1"/>
  </protectedRanges>
  <mergeCells count="3">
    <mergeCell ref="B1:E1"/>
    <mergeCell ref="F1:G1"/>
    <mergeCell ref="A2:D2"/>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D287"/>
  <sheetViews>
    <sheetView zoomScaleNormal="100" workbookViewId="0">
      <selection activeCell="H15" sqref="H15"/>
    </sheetView>
  </sheetViews>
  <sheetFormatPr defaultColWidth="11.42578125" defaultRowHeight="12" x14ac:dyDescent="0.2"/>
  <cols>
    <col min="1" max="1" width="59.85546875" style="117" customWidth="1"/>
    <col min="2" max="2" width="11.42578125" style="244" customWidth="1"/>
    <col min="3" max="3" width="11.42578125" style="393" customWidth="1"/>
    <col min="4" max="4" width="17.5703125" style="393" customWidth="1"/>
    <col min="5" max="16384" width="11.42578125" style="117"/>
  </cols>
  <sheetData>
    <row r="1" spans="1:4" s="159" customFormat="1" ht="12.75" x14ac:dyDescent="0.2">
      <c r="A1" s="307" t="s">
        <v>81</v>
      </c>
      <c r="B1" s="821">
        <f>'1'!O15</f>
        <v>0</v>
      </c>
      <c r="C1" s="887"/>
      <c r="D1" s="439" t="s">
        <v>1103</v>
      </c>
    </row>
    <row r="2" spans="1:4" s="224" customFormat="1" ht="15" customHeight="1" x14ac:dyDescent="0.2">
      <c r="A2" s="223"/>
      <c r="B2" s="238"/>
      <c r="C2" s="400"/>
      <c r="D2" s="400"/>
    </row>
    <row r="3" spans="1:4" s="159" customFormat="1" ht="13.5" customHeight="1" x14ac:dyDescent="0.2">
      <c r="A3" s="136" t="s">
        <v>647</v>
      </c>
      <c r="B3" s="239"/>
      <c r="C3" s="713"/>
      <c r="D3" s="713"/>
    </row>
    <row r="4" spans="1:4" s="159" customFormat="1" ht="15" customHeight="1" x14ac:dyDescent="0.2">
      <c r="A4" s="225"/>
      <c r="B4" s="238"/>
      <c r="C4" s="714"/>
      <c r="D4" s="714"/>
    </row>
    <row r="5" spans="1:4" x14ac:dyDescent="0.2">
      <c r="A5" s="134"/>
      <c r="B5" s="651" t="s">
        <v>36</v>
      </c>
      <c r="C5" s="715" t="s">
        <v>146</v>
      </c>
      <c r="D5" s="715" t="s">
        <v>82</v>
      </c>
    </row>
    <row r="6" spans="1:4" x14ac:dyDescent="0.2">
      <c r="A6" s="134"/>
      <c r="B6" s="240"/>
      <c r="C6" s="716"/>
      <c r="D6" s="716"/>
    </row>
    <row r="7" spans="1:4" ht="15" x14ac:dyDescent="0.25">
      <c r="A7" s="134"/>
      <c r="B7" s="240"/>
      <c r="C7" s="686"/>
      <c r="D7" s="686"/>
    </row>
    <row r="8" spans="1:4" ht="15" x14ac:dyDescent="0.25">
      <c r="A8" s="226" t="s">
        <v>754</v>
      </c>
      <c r="B8" s="240"/>
      <c r="C8" s="686"/>
      <c r="D8" s="686"/>
    </row>
    <row r="9" spans="1:4" ht="15" x14ac:dyDescent="0.25">
      <c r="A9" s="134"/>
      <c r="B9" s="240"/>
      <c r="C9" s="686"/>
      <c r="D9" s="686"/>
    </row>
    <row r="10" spans="1:4" ht="15" x14ac:dyDescent="0.25">
      <c r="A10" s="93" t="s">
        <v>648</v>
      </c>
      <c r="B10" s="240"/>
      <c r="C10" s="686"/>
      <c r="D10" s="686"/>
    </row>
    <row r="11" spans="1:4" ht="15" x14ac:dyDescent="0.25">
      <c r="B11" s="240"/>
      <c r="C11" s="686"/>
      <c r="D11" s="686"/>
    </row>
    <row r="12" spans="1:4" ht="15" x14ac:dyDescent="0.25">
      <c r="A12" s="93" t="s">
        <v>649</v>
      </c>
      <c r="B12" s="240"/>
      <c r="C12" s="686"/>
      <c r="D12" s="686"/>
    </row>
    <row r="13" spans="1:4" ht="15" x14ac:dyDescent="0.25">
      <c r="B13" s="240"/>
      <c r="C13" s="686"/>
      <c r="D13" s="686"/>
    </row>
    <row r="14" spans="1:4" ht="15" x14ac:dyDescent="0.25">
      <c r="A14" s="93" t="s">
        <v>650</v>
      </c>
      <c r="B14" s="240"/>
      <c r="C14" s="686"/>
      <c r="D14" s="686"/>
    </row>
    <row r="15" spans="1:4" ht="15" x14ac:dyDescent="0.25">
      <c r="B15" s="240"/>
      <c r="C15" s="686"/>
      <c r="D15" s="686"/>
    </row>
    <row r="16" spans="1:4" ht="15" x14ac:dyDescent="0.25">
      <c r="A16" s="93" t="s">
        <v>651</v>
      </c>
      <c r="B16" s="240"/>
      <c r="C16" s="686"/>
      <c r="D16" s="686"/>
    </row>
    <row r="17" spans="1:4" ht="15" x14ac:dyDescent="0.25">
      <c r="B17" s="240"/>
      <c r="C17" s="686"/>
      <c r="D17" s="686"/>
    </row>
    <row r="18" spans="1:4" ht="15" x14ac:dyDescent="0.25">
      <c r="A18" s="93" t="s">
        <v>652</v>
      </c>
      <c r="B18" s="240"/>
      <c r="C18" s="686"/>
      <c r="D18" s="686"/>
    </row>
    <row r="19" spans="1:4" ht="15" x14ac:dyDescent="0.25">
      <c r="A19" s="93" t="s">
        <v>653</v>
      </c>
      <c r="B19" s="240">
        <v>740</v>
      </c>
      <c r="C19" s="686">
        <v>0</v>
      </c>
      <c r="D19" s="686">
        <v>0</v>
      </c>
    </row>
    <row r="20" spans="1:4" ht="15" x14ac:dyDescent="0.25">
      <c r="A20" s="134"/>
      <c r="B20" s="240"/>
      <c r="C20" s="686"/>
      <c r="D20" s="686"/>
    </row>
    <row r="21" spans="1:4" ht="15" x14ac:dyDescent="0.25">
      <c r="A21" s="226" t="s">
        <v>403</v>
      </c>
      <c r="B21" s="240"/>
      <c r="C21" s="686"/>
      <c r="D21" s="686"/>
    </row>
    <row r="22" spans="1:4" ht="15" x14ac:dyDescent="0.25">
      <c r="A22" s="134"/>
      <c r="B22" s="240"/>
      <c r="C22" s="686"/>
      <c r="D22" s="686"/>
    </row>
    <row r="23" spans="1:4" ht="15" x14ac:dyDescent="0.25">
      <c r="A23" s="93" t="s">
        <v>654</v>
      </c>
      <c r="B23" s="240"/>
      <c r="C23" s="686"/>
      <c r="D23" s="686"/>
    </row>
    <row r="24" spans="1:4" ht="15" x14ac:dyDescent="0.25">
      <c r="A24" s="93" t="s">
        <v>655</v>
      </c>
      <c r="B24" s="240"/>
      <c r="C24" s="686"/>
      <c r="D24" s="686"/>
    </row>
    <row r="25" spans="1:4" ht="15" x14ac:dyDescent="0.25">
      <c r="B25" s="240"/>
      <c r="C25" s="686"/>
      <c r="D25" s="686"/>
    </row>
    <row r="26" spans="1:4" ht="15" x14ac:dyDescent="0.25">
      <c r="A26" s="93" t="s">
        <v>656</v>
      </c>
      <c r="B26" s="240">
        <v>9086</v>
      </c>
      <c r="C26" s="686">
        <v>0</v>
      </c>
      <c r="D26" s="686">
        <v>0</v>
      </c>
    </row>
    <row r="27" spans="1:4" ht="15" x14ac:dyDescent="0.25">
      <c r="B27" s="240"/>
      <c r="C27" s="686"/>
      <c r="D27" s="686"/>
    </row>
    <row r="28" spans="1:4" ht="15" x14ac:dyDescent="0.25">
      <c r="A28" s="93" t="s">
        <v>657</v>
      </c>
      <c r="B28" s="240">
        <v>9087</v>
      </c>
      <c r="C28" s="686">
        <v>0</v>
      </c>
      <c r="D28" s="686">
        <v>0</v>
      </c>
    </row>
    <row r="29" spans="1:4" ht="15" x14ac:dyDescent="0.25">
      <c r="B29" s="240"/>
      <c r="C29" s="686"/>
      <c r="D29" s="686"/>
    </row>
    <row r="30" spans="1:4" ht="15" x14ac:dyDescent="0.25">
      <c r="A30" s="93" t="s">
        <v>658</v>
      </c>
      <c r="B30" s="240">
        <v>9088</v>
      </c>
      <c r="C30" s="686">
        <v>0</v>
      </c>
      <c r="D30" s="686">
        <v>0</v>
      </c>
    </row>
    <row r="31" spans="1:4" ht="15" x14ac:dyDescent="0.25">
      <c r="B31" s="240"/>
      <c r="C31" s="686"/>
      <c r="D31" s="686"/>
    </row>
    <row r="32" spans="1:4" ht="15" x14ac:dyDescent="0.25">
      <c r="A32" s="93" t="s">
        <v>659</v>
      </c>
      <c r="B32" s="240"/>
      <c r="C32" s="686">
        <f>C34+C36+C38+C40+C42</f>
        <v>0</v>
      </c>
      <c r="D32" s="717">
        <f>D34+D36+D38+D40+D42</f>
        <v>0</v>
      </c>
    </row>
    <row r="33" spans="1:4" ht="15" x14ac:dyDescent="0.25">
      <c r="B33" s="240"/>
      <c r="C33" s="686"/>
      <c r="D33" s="686"/>
    </row>
    <row r="34" spans="1:4" ht="15" x14ac:dyDescent="0.25">
      <c r="A34" s="93" t="s">
        <v>660</v>
      </c>
      <c r="B34" s="240">
        <v>620</v>
      </c>
      <c r="C34" s="686">
        <v>0</v>
      </c>
      <c r="D34" s="686">
        <v>0</v>
      </c>
    </row>
    <row r="35" spans="1:4" ht="15" x14ac:dyDescent="0.25">
      <c r="B35" s="240"/>
      <c r="C35" s="686"/>
      <c r="D35" s="686"/>
    </row>
    <row r="36" spans="1:4" ht="15" x14ac:dyDescent="0.25">
      <c r="A36" s="93" t="s">
        <v>661</v>
      </c>
      <c r="B36" s="240">
        <v>621</v>
      </c>
      <c r="C36" s="686">
        <v>0</v>
      </c>
      <c r="D36" s="686">
        <v>0</v>
      </c>
    </row>
    <row r="37" spans="1:4" ht="15" x14ac:dyDescent="0.25">
      <c r="B37" s="240"/>
      <c r="C37" s="686"/>
      <c r="D37" s="686"/>
    </row>
    <row r="38" spans="1:4" ht="15" x14ac:dyDescent="0.25">
      <c r="A38" s="93" t="s">
        <v>662</v>
      </c>
      <c r="B38" s="240">
        <v>622</v>
      </c>
      <c r="C38" s="686">
        <v>0</v>
      </c>
      <c r="D38" s="686">
        <v>0</v>
      </c>
    </row>
    <row r="39" spans="1:4" ht="15" x14ac:dyDescent="0.25">
      <c r="B39" s="240"/>
      <c r="C39" s="686"/>
      <c r="D39" s="686"/>
    </row>
    <row r="40" spans="1:4" ht="15" x14ac:dyDescent="0.25">
      <c r="A40" s="93" t="s">
        <v>663</v>
      </c>
      <c r="B40" s="240">
        <v>623</v>
      </c>
      <c r="C40" s="686">
        <v>0</v>
      </c>
      <c r="D40" s="686">
        <v>0</v>
      </c>
    </row>
    <row r="41" spans="1:4" ht="15" x14ac:dyDescent="0.25">
      <c r="B41" s="240"/>
      <c r="C41" s="686"/>
      <c r="D41" s="686"/>
    </row>
    <row r="42" spans="1:4" ht="15" x14ac:dyDescent="0.25">
      <c r="A42" s="93" t="s">
        <v>664</v>
      </c>
      <c r="B42" s="240">
        <v>624</v>
      </c>
      <c r="C42" s="686">
        <v>0</v>
      </c>
      <c r="D42" s="686">
        <v>0</v>
      </c>
    </row>
    <row r="43" spans="1:4" ht="15" x14ac:dyDescent="0.25">
      <c r="B43" s="240"/>
      <c r="C43" s="686"/>
      <c r="D43" s="686"/>
    </row>
    <row r="44" spans="1:4" ht="15" x14ac:dyDescent="0.25">
      <c r="A44" s="93" t="s">
        <v>665</v>
      </c>
      <c r="B44" s="240"/>
      <c r="C44" s="686"/>
      <c r="D44" s="686"/>
    </row>
    <row r="45" spans="1:4" ht="15" x14ac:dyDescent="0.25">
      <c r="B45" s="240"/>
      <c r="C45" s="686"/>
      <c r="D45" s="686"/>
    </row>
    <row r="46" spans="1:4" ht="15" x14ac:dyDescent="0.25">
      <c r="A46" s="93" t="s">
        <v>666</v>
      </c>
      <c r="B46" s="240">
        <v>635</v>
      </c>
      <c r="C46" s="686">
        <v>0</v>
      </c>
      <c r="D46" s="686">
        <v>0</v>
      </c>
    </row>
    <row r="47" spans="1:4" ht="15" x14ac:dyDescent="0.25">
      <c r="B47" s="240"/>
      <c r="C47" s="686"/>
      <c r="D47" s="686"/>
    </row>
    <row r="48" spans="1:4" ht="15" x14ac:dyDescent="0.25">
      <c r="A48" s="93" t="s">
        <v>667</v>
      </c>
      <c r="B48" s="240"/>
      <c r="C48" s="686">
        <f>C52-C54+C59-C61</f>
        <v>0</v>
      </c>
      <c r="D48" s="717">
        <f>D52-D54+D59-D61</f>
        <v>0</v>
      </c>
    </row>
    <row r="49" spans="1:4" ht="15" x14ac:dyDescent="0.25">
      <c r="A49" s="134"/>
      <c r="B49" s="240"/>
      <c r="C49" s="686"/>
      <c r="D49" s="686"/>
    </row>
    <row r="50" spans="1:4" ht="15" x14ac:dyDescent="0.25">
      <c r="A50" s="93" t="s">
        <v>668</v>
      </c>
      <c r="B50" s="240"/>
      <c r="C50" s="686"/>
      <c r="D50" s="686"/>
    </row>
    <row r="51" spans="1:4" ht="15" x14ac:dyDescent="0.25">
      <c r="B51" s="240"/>
      <c r="C51" s="686"/>
      <c r="D51" s="686"/>
    </row>
    <row r="52" spans="1:4" ht="15" x14ac:dyDescent="0.25">
      <c r="A52" s="93" t="s">
        <v>669</v>
      </c>
      <c r="B52" s="240">
        <v>9110</v>
      </c>
      <c r="C52" s="686">
        <v>0</v>
      </c>
      <c r="D52" s="686">
        <v>0</v>
      </c>
    </row>
    <row r="53" spans="1:4" ht="15" x14ac:dyDescent="0.25">
      <c r="B53" s="240"/>
      <c r="C53" s="686"/>
      <c r="D53" s="686"/>
    </row>
    <row r="54" spans="1:4" ht="15" x14ac:dyDescent="0.25">
      <c r="A54" s="93" t="s">
        <v>670</v>
      </c>
      <c r="B54" s="240">
        <v>9111</v>
      </c>
      <c r="C54" s="686">
        <v>0</v>
      </c>
      <c r="D54" s="686">
        <v>0</v>
      </c>
    </row>
    <row r="55" spans="1:4" ht="15" x14ac:dyDescent="0.25">
      <c r="B55" s="240"/>
      <c r="C55" s="686"/>
      <c r="D55" s="686"/>
    </row>
    <row r="56" spans="1:4" ht="15" x14ac:dyDescent="0.25">
      <c r="A56" s="93" t="s">
        <v>671</v>
      </c>
      <c r="B56" s="240"/>
      <c r="C56" s="686"/>
      <c r="D56" s="686"/>
    </row>
    <row r="57" spans="1:4" ht="15" x14ac:dyDescent="0.25">
      <c r="B57" s="240"/>
      <c r="C57" s="686"/>
      <c r="D57" s="686"/>
    </row>
    <row r="58" spans="1:4" ht="15" x14ac:dyDescent="0.25">
      <c r="A58" s="93" t="s">
        <v>669</v>
      </c>
      <c r="B58" s="240"/>
      <c r="C58" s="686"/>
      <c r="D58" s="686"/>
    </row>
    <row r="59" spans="1:4" ht="15" x14ac:dyDescent="0.25">
      <c r="B59" s="240">
        <v>9112</v>
      </c>
      <c r="C59" s="686">
        <v>0</v>
      </c>
      <c r="D59" s="686">
        <v>0</v>
      </c>
    </row>
    <row r="60" spans="1:4" ht="15" x14ac:dyDescent="0.25">
      <c r="A60" s="93" t="s">
        <v>670</v>
      </c>
      <c r="B60" s="240"/>
      <c r="C60" s="686"/>
      <c r="D60" s="686"/>
    </row>
    <row r="61" spans="1:4" ht="15" x14ac:dyDescent="0.25">
      <c r="B61" s="240">
        <v>9113</v>
      </c>
      <c r="C61" s="686">
        <v>0</v>
      </c>
      <c r="D61" s="686">
        <v>0</v>
      </c>
    </row>
    <row r="62" spans="1:4" ht="15" x14ac:dyDescent="0.25">
      <c r="A62" s="93" t="s">
        <v>672</v>
      </c>
      <c r="B62" s="240"/>
      <c r="C62" s="686">
        <f>C64-C66</f>
        <v>0</v>
      </c>
      <c r="D62" s="717">
        <f>D64-D66</f>
        <v>0</v>
      </c>
    </row>
    <row r="63" spans="1:4" ht="15" x14ac:dyDescent="0.25">
      <c r="B63" s="240"/>
      <c r="C63" s="686"/>
      <c r="D63" s="686"/>
    </row>
    <row r="64" spans="1:4" ht="15" x14ac:dyDescent="0.25">
      <c r="A64" s="93" t="s">
        <v>586</v>
      </c>
      <c r="B64" s="240">
        <v>9115</v>
      </c>
      <c r="C64" s="686">
        <v>0</v>
      </c>
      <c r="D64" s="686">
        <v>0</v>
      </c>
    </row>
    <row r="65" spans="1:4" ht="15" x14ac:dyDescent="0.25">
      <c r="B65" s="240"/>
      <c r="C65" s="686"/>
      <c r="D65" s="686"/>
    </row>
    <row r="66" spans="1:4" ht="15" x14ac:dyDescent="0.25">
      <c r="A66" s="93" t="s">
        <v>673</v>
      </c>
      <c r="B66" s="240">
        <v>9116</v>
      </c>
      <c r="C66" s="686">
        <v>0</v>
      </c>
      <c r="D66" s="686">
        <v>0</v>
      </c>
    </row>
    <row r="67" spans="1:4" ht="15" x14ac:dyDescent="0.25">
      <c r="B67" s="240"/>
      <c r="C67" s="686"/>
      <c r="D67" s="686"/>
    </row>
    <row r="68" spans="1:4" ht="15" x14ac:dyDescent="0.25">
      <c r="A68" s="93" t="s">
        <v>674</v>
      </c>
      <c r="B68" s="240"/>
      <c r="C68" s="686">
        <f>C70+C72</f>
        <v>0</v>
      </c>
      <c r="D68" s="717">
        <f>D70+D72</f>
        <v>0</v>
      </c>
    </row>
    <row r="69" spans="1:4" ht="15" x14ac:dyDescent="0.25">
      <c r="B69" s="240"/>
      <c r="C69" s="686"/>
      <c r="D69" s="686"/>
    </row>
    <row r="70" spans="1:4" ht="15" x14ac:dyDescent="0.25">
      <c r="A70" s="93" t="s">
        <v>675</v>
      </c>
      <c r="B70" s="240">
        <v>640</v>
      </c>
      <c r="C70" s="686">
        <v>0</v>
      </c>
      <c r="D70" s="686">
        <v>0</v>
      </c>
    </row>
    <row r="71" spans="1:4" ht="15" x14ac:dyDescent="0.25">
      <c r="B71" s="240"/>
      <c r="C71" s="686"/>
      <c r="D71" s="686"/>
    </row>
    <row r="72" spans="1:4" ht="15" x14ac:dyDescent="0.25">
      <c r="A72" s="93" t="s">
        <v>676</v>
      </c>
      <c r="B72" s="240" t="s">
        <v>1</v>
      </c>
      <c r="C72" s="686">
        <v>0</v>
      </c>
      <c r="D72" s="686">
        <v>0</v>
      </c>
    </row>
    <row r="73" spans="1:4" ht="15" x14ac:dyDescent="0.25">
      <c r="B73" s="240"/>
      <c r="C73" s="686"/>
      <c r="D73" s="686"/>
    </row>
    <row r="74" spans="1:4" ht="15" x14ac:dyDescent="0.25">
      <c r="A74" s="93" t="s">
        <v>677</v>
      </c>
      <c r="B74" s="240"/>
      <c r="C74" s="686"/>
      <c r="D74" s="686"/>
    </row>
    <row r="75" spans="1:4" ht="15" x14ac:dyDescent="0.25">
      <c r="A75" s="93" t="s">
        <v>678</v>
      </c>
      <c r="B75" s="240"/>
      <c r="C75" s="686"/>
      <c r="D75" s="686"/>
    </row>
    <row r="76" spans="1:4" ht="15" x14ac:dyDescent="0.25">
      <c r="B76" s="241"/>
      <c r="C76" s="686"/>
      <c r="D76" s="686"/>
    </row>
    <row r="77" spans="1:4" ht="15" x14ac:dyDescent="0.25">
      <c r="A77" s="93" t="s">
        <v>656</v>
      </c>
      <c r="B77" s="240">
        <v>9096</v>
      </c>
      <c r="C77" s="686">
        <v>0</v>
      </c>
      <c r="D77" s="686">
        <v>0</v>
      </c>
    </row>
    <row r="78" spans="1:4" ht="15" x14ac:dyDescent="0.25">
      <c r="B78" s="240"/>
      <c r="C78" s="686"/>
      <c r="D78" s="686"/>
    </row>
    <row r="79" spans="1:4" ht="15" x14ac:dyDescent="0.25">
      <c r="A79" s="93" t="s">
        <v>679</v>
      </c>
      <c r="B79" s="240">
        <v>9097</v>
      </c>
      <c r="C79" s="686">
        <v>0</v>
      </c>
      <c r="D79" s="686">
        <v>0</v>
      </c>
    </row>
    <row r="80" spans="1:4" ht="15" x14ac:dyDescent="0.25">
      <c r="B80" s="240"/>
      <c r="C80" s="686"/>
      <c r="D80" s="686"/>
    </row>
    <row r="81" spans="1:4" ht="15" x14ac:dyDescent="0.25">
      <c r="A81" s="93" t="s">
        <v>680</v>
      </c>
      <c r="B81" s="240">
        <v>9098</v>
      </c>
      <c r="C81" s="686">
        <v>0</v>
      </c>
      <c r="D81" s="686">
        <v>0</v>
      </c>
    </row>
    <row r="82" spans="1:4" ht="15" x14ac:dyDescent="0.25">
      <c r="B82" s="240"/>
      <c r="C82" s="686"/>
      <c r="D82" s="686"/>
    </row>
    <row r="83" spans="1:4" ht="15" x14ac:dyDescent="0.25">
      <c r="A83" s="93" t="s">
        <v>681</v>
      </c>
      <c r="B83" s="242">
        <v>617</v>
      </c>
      <c r="C83" s="687">
        <v>0</v>
      </c>
      <c r="D83" s="687">
        <v>0</v>
      </c>
    </row>
    <row r="84" spans="1:4" x14ac:dyDescent="0.2">
      <c r="A84" s="134"/>
      <c r="B84" s="288"/>
      <c r="C84" s="401"/>
      <c r="D84" s="401"/>
    </row>
    <row r="85" spans="1:4" x14ac:dyDescent="0.2">
      <c r="A85" s="134"/>
      <c r="B85" s="288"/>
      <c r="C85" s="401"/>
      <c r="D85" s="401"/>
    </row>
    <row r="86" spans="1:4" x14ac:dyDescent="0.2">
      <c r="A86" s="134"/>
      <c r="B86" s="243"/>
      <c r="C86" s="402"/>
      <c r="D86" s="402"/>
    </row>
    <row r="87" spans="1:4" x14ac:dyDescent="0.2">
      <c r="A87" s="134"/>
      <c r="B87" s="243"/>
      <c r="C87" s="402"/>
      <c r="D87" s="402"/>
    </row>
    <row r="88" spans="1:4" x14ac:dyDescent="0.2">
      <c r="A88" s="134"/>
      <c r="B88" s="243"/>
      <c r="C88" s="402"/>
      <c r="D88" s="402"/>
    </row>
    <row r="89" spans="1:4" x14ac:dyDescent="0.2">
      <c r="A89" s="134"/>
      <c r="B89" s="243"/>
      <c r="C89" s="402"/>
      <c r="D89" s="402"/>
    </row>
    <row r="90" spans="1:4" x14ac:dyDescent="0.2">
      <c r="A90" s="134"/>
      <c r="B90" s="243"/>
      <c r="C90" s="402"/>
      <c r="D90" s="402"/>
    </row>
    <row r="91" spans="1:4" x14ac:dyDescent="0.2">
      <c r="A91" s="134"/>
      <c r="B91" s="243"/>
      <c r="C91" s="402"/>
      <c r="D91" s="402"/>
    </row>
    <row r="92" spans="1:4" x14ac:dyDescent="0.2">
      <c r="A92" s="134"/>
      <c r="B92" s="243"/>
      <c r="C92" s="402"/>
      <c r="D92" s="402"/>
    </row>
    <row r="93" spans="1:4" x14ac:dyDescent="0.2">
      <c r="A93" s="134"/>
      <c r="B93" s="243"/>
      <c r="C93" s="402"/>
      <c r="D93" s="402"/>
    </row>
    <row r="94" spans="1:4" x14ac:dyDescent="0.2">
      <c r="A94" s="134"/>
      <c r="B94" s="243"/>
      <c r="C94" s="402"/>
      <c r="D94" s="402"/>
    </row>
    <row r="95" spans="1:4" x14ac:dyDescent="0.2">
      <c r="A95" s="134"/>
      <c r="B95" s="243"/>
      <c r="C95" s="402"/>
      <c r="D95" s="402"/>
    </row>
    <row r="96" spans="1:4" x14ac:dyDescent="0.2">
      <c r="A96" s="134"/>
      <c r="B96" s="243"/>
      <c r="C96" s="402"/>
      <c r="D96" s="402"/>
    </row>
    <row r="97" spans="1:4" x14ac:dyDescent="0.2">
      <c r="A97" s="134"/>
      <c r="B97" s="243"/>
      <c r="C97" s="402"/>
      <c r="D97" s="402"/>
    </row>
    <row r="98" spans="1:4" x14ac:dyDescent="0.2">
      <c r="A98" s="134"/>
      <c r="B98" s="243"/>
      <c r="C98" s="402"/>
      <c r="D98" s="402"/>
    </row>
    <row r="99" spans="1:4" x14ac:dyDescent="0.2">
      <c r="A99" s="134"/>
      <c r="B99" s="243"/>
      <c r="C99" s="402"/>
      <c r="D99" s="402"/>
    </row>
    <row r="100" spans="1:4" x14ac:dyDescent="0.2">
      <c r="A100" s="134"/>
      <c r="B100" s="243"/>
      <c r="C100" s="402"/>
      <c r="D100" s="402"/>
    </row>
    <row r="101" spans="1:4" x14ac:dyDescent="0.2">
      <c r="A101" s="134"/>
      <c r="B101" s="243"/>
      <c r="C101" s="402"/>
      <c r="D101" s="402"/>
    </row>
    <row r="102" spans="1:4" x14ac:dyDescent="0.2">
      <c r="A102" s="134"/>
      <c r="B102" s="243"/>
      <c r="C102" s="402"/>
      <c r="D102" s="402"/>
    </row>
    <row r="103" spans="1:4" x14ac:dyDescent="0.2">
      <c r="A103" s="134"/>
      <c r="B103" s="243"/>
      <c r="C103" s="402"/>
      <c r="D103" s="402"/>
    </row>
    <row r="104" spans="1:4" x14ac:dyDescent="0.2">
      <c r="A104" s="134"/>
      <c r="B104" s="243"/>
      <c r="C104" s="402"/>
      <c r="D104" s="402"/>
    </row>
    <row r="105" spans="1:4" x14ac:dyDescent="0.2">
      <c r="A105" s="134"/>
      <c r="B105" s="243"/>
      <c r="C105" s="402"/>
      <c r="D105" s="402"/>
    </row>
    <row r="106" spans="1:4" x14ac:dyDescent="0.2">
      <c r="A106" s="134"/>
      <c r="B106" s="243"/>
      <c r="C106" s="402"/>
      <c r="D106" s="402"/>
    </row>
    <row r="107" spans="1:4" x14ac:dyDescent="0.2">
      <c r="A107" s="134"/>
      <c r="B107" s="243"/>
      <c r="C107" s="402"/>
      <c r="D107" s="402"/>
    </row>
    <row r="108" spans="1:4" x14ac:dyDescent="0.2">
      <c r="A108" s="134"/>
      <c r="B108" s="243"/>
      <c r="C108" s="402"/>
      <c r="D108" s="402"/>
    </row>
    <row r="109" spans="1:4" x14ac:dyDescent="0.2">
      <c r="A109" s="134"/>
      <c r="B109" s="243"/>
      <c r="C109" s="402"/>
      <c r="D109" s="402"/>
    </row>
    <row r="110" spans="1:4" x14ac:dyDescent="0.2">
      <c r="A110" s="134"/>
      <c r="B110" s="243"/>
      <c r="C110" s="402"/>
      <c r="D110" s="402"/>
    </row>
    <row r="111" spans="1:4" x14ac:dyDescent="0.2">
      <c r="A111" s="134"/>
      <c r="B111" s="243"/>
      <c r="C111" s="402"/>
      <c r="D111" s="402"/>
    </row>
    <row r="112" spans="1:4" x14ac:dyDescent="0.2">
      <c r="A112" s="134"/>
      <c r="B112" s="243"/>
      <c r="C112" s="402"/>
      <c r="D112" s="402"/>
    </row>
    <row r="113" spans="1:4" x14ac:dyDescent="0.2">
      <c r="A113" s="134"/>
      <c r="B113" s="243"/>
      <c r="C113" s="402"/>
      <c r="D113" s="402"/>
    </row>
    <row r="114" spans="1:4" x14ac:dyDescent="0.2">
      <c r="A114" s="134"/>
      <c r="B114" s="243"/>
      <c r="C114" s="402"/>
      <c r="D114" s="402"/>
    </row>
    <row r="115" spans="1:4" x14ac:dyDescent="0.2">
      <c r="A115" s="134"/>
      <c r="B115" s="243"/>
      <c r="C115" s="402"/>
      <c r="D115" s="402"/>
    </row>
    <row r="116" spans="1:4" x14ac:dyDescent="0.2">
      <c r="A116" s="134"/>
      <c r="B116" s="243"/>
      <c r="C116" s="402"/>
      <c r="D116" s="402"/>
    </row>
    <row r="117" spans="1:4" x14ac:dyDescent="0.2">
      <c r="A117" s="134"/>
      <c r="B117" s="243"/>
      <c r="C117" s="402"/>
      <c r="D117" s="402"/>
    </row>
    <row r="118" spans="1:4" x14ac:dyDescent="0.2">
      <c r="A118" s="134"/>
      <c r="B118" s="243"/>
      <c r="C118" s="402"/>
      <c r="D118" s="402"/>
    </row>
    <row r="119" spans="1:4" x14ac:dyDescent="0.2">
      <c r="A119" s="134"/>
      <c r="B119" s="243"/>
      <c r="C119" s="402"/>
      <c r="D119" s="402"/>
    </row>
    <row r="120" spans="1:4" x14ac:dyDescent="0.2">
      <c r="A120" s="134"/>
      <c r="B120" s="243"/>
      <c r="C120" s="402"/>
      <c r="D120" s="402"/>
    </row>
    <row r="121" spans="1:4" x14ac:dyDescent="0.2">
      <c r="A121" s="134"/>
      <c r="B121" s="243"/>
      <c r="C121" s="402"/>
      <c r="D121" s="402"/>
    </row>
    <row r="122" spans="1:4" x14ac:dyDescent="0.2">
      <c r="A122" s="134"/>
      <c r="B122" s="243"/>
      <c r="C122" s="402"/>
      <c r="D122" s="402"/>
    </row>
    <row r="123" spans="1:4" x14ac:dyDescent="0.2">
      <c r="A123" s="134"/>
      <c r="B123" s="243"/>
      <c r="C123" s="402"/>
      <c r="D123" s="402"/>
    </row>
    <row r="124" spans="1:4" x14ac:dyDescent="0.2">
      <c r="A124" s="134"/>
      <c r="B124" s="243"/>
      <c r="C124" s="402"/>
      <c r="D124" s="402"/>
    </row>
    <row r="125" spans="1:4" x14ac:dyDescent="0.2">
      <c r="A125" s="134"/>
      <c r="B125" s="243"/>
      <c r="C125" s="402"/>
      <c r="D125" s="402"/>
    </row>
    <row r="126" spans="1:4" x14ac:dyDescent="0.2">
      <c r="A126" s="134"/>
      <c r="B126" s="243"/>
      <c r="C126" s="402"/>
      <c r="D126" s="402"/>
    </row>
    <row r="127" spans="1:4" x14ac:dyDescent="0.2">
      <c r="A127" s="134"/>
      <c r="B127" s="243"/>
      <c r="C127" s="402"/>
      <c r="D127" s="402"/>
    </row>
    <row r="128" spans="1:4" x14ac:dyDescent="0.2">
      <c r="A128" s="134"/>
      <c r="B128" s="243"/>
      <c r="C128" s="402"/>
      <c r="D128" s="402"/>
    </row>
    <row r="129" spans="1:4" x14ac:dyDescent="0.2">
      <c r="A129" s="134"/>
      <c r="B129" s="243"/>
      <c r="C129" s="402"/>
      <c r="D129" s="402"/>
    </row>
    <row r="130" spans="1:4" x14ac:dyDescent="0.2">
      <c r="A130" s="134"/>
      <c r="B130" s="243"/>
      <c r="C130" s="402"/>
      <c r="D130" s="402"/>
    </row>
    <row r="131" spans="1:4" x14ac:dyDescent="0.2">
      <c r="A131" s="134"/>
      <c r="B131" s="243"/>
      <c r="C131" s="402"/>
      <c r="D131" s="402"/>
    </row>
    <row r="132" spans="1:4" x14ac:dyDescent="0.2">
      <c r="A132" s="134"/>
      <c r="B132" s="243"/>
      <c r="C132" s="402"/>
      <c r="D132" s="402"/>
    </row>
    <row r="133" spans="1:4" x14ac:dyDescent="0.2">
      <c r="A133" s="134"/>
      <c r="B133" s="243"/>
      <c r="C133" s="402"/>
      <c r="D133" s="402"/>
    </row>
    <row r="134" spans="1:4" x14ac:dyDescent="0.2">
      <c r="A134" s="134"/>
      <c r="B134" s="243"/>
      <c r="C134" s="402"/>
      <c r="D134" s="402"/>
    </row>
    <row r="135" spans="1:4" x14ac:dyDescent="0.2">
      <c r="A135" s="134"/>
      <c r="B135" s="243"/>
      <c r="C135" s="402"/>
      <c r="D135" s="402"/>
    </row>
    <row r="136" spans="1:4" x14ac:dyDescent="0.2">
      <c r="A136" s="134"/>
      <c r="B136" s="243"/>
      <c r="C136" s="402"/>
      <c r="D136" s="402"/>
    </row>
    <row r="137" spans="1:4" x14ac:dyDescent="0.2">
      <c r="A137" s="134"/>
      <c r="B137" s="243"/>
      <c r="C137" s="402"/>
      <c r="D137" s="402"/>
    </row>
    <row r="138" spans="1:4" x14ac:dyDescent="0.2">
      <c r="A138" s="134"/>
      <c r="B138" s="243"/>
      <c r="C138" s="402"/>
      <c r="D138" s="402"/>
    </row>
    <row r="139" spans="1:4" x14ac:dyDescent="0.2">
      <c r="A139" s="134"/>
      <c r="B139" s="243"/>
      <c r="C139" s="402"/>
      <c r="D139" s="402"/>
    </row>
    <row r="140" spans="1:4" x14ac:dyDescent="0.2">
      <c r="A140" s="134"/>
      <c r="B140" s="243"/>
      <c r="C140" s="402"/>
      <c r="D140" s="402"/>
    </row>
    <row r="141" spans="1:4" x14ac:dyDescent="0.2">
      <c r="A141" s="134"/>
      <c r="B141" s="243"/>
      <c r="C141" s="402"/>
      <c r="D141" s="402"/>
    </row>
    <row r="142" spans="1:4" x14ac:dyDescent="0.2">
      <c r="A142" s="134"/>
      <c r="B142" s="243"/>
      <c r="C142" s="402"/>
      <c r="D142" s="402"/>
    </row>
    <row r="143" spans="1:4" x14ac:dyDescent="0.2">
      <c r="A143" s="134"/>
      <c r="B143" s="243"/>
      <c r="C143" s="402"/>
      <c r="D143" s="402"/>
    </row>
    <row r="144" spans="1:4" x14ac:dyDescent="0.2">
      <c r="A144" s="134"/>
      <c r="B144" s="243"/>
      <c r="C144" s="402"/>
      <c r="D144" s="402"/>
    </row>
    <row r="145" spans="1:4" x14ac:dyDescent="0.2">
      <c r="A145" s="134"/>
      <c r="B145" s="243"/>
      <c r="C145" s="402"/>
      <c r="D145" s="402"/>
    </row>
    <row r="146" spans="1:4" x14ac:dyDescent="0.2">
      <c r="A146" s="134"/>
      <c r="B146" s="243"/>
      <c r="C146" s="402"/>
      <c r="D146" s="402"/>
    </row>
    <row r="147" spans="1:4" x14ac:dyDescent="0.2">
      <c r="A147" s="134"/>
      <c r="B147" s="243"/>
      <c r="C147" s="402"/>
      <c r="D147" s="402"/>
    </row>
    <row r="148" spans="1:4" x14ac:dyDescent="0.2">
      <c r="A148" s="134"/>
      <c r="B148" s="243"/>
      <c r="C148" s="402"/>
      <c r="D148" s="402"/>
    </row>
    <row r="149" spans="1:4" x14ac:dyDescent="0.2">
      <c r="A149" s="134"/>
      <c r="B149" s="243"/>
      <c r="C149" s="402"/>
      <c r="D149" s="402"/>
    </row>
    <row r="150" spans="1:4" x14ac:dyDescent="0.2">
      <c r="A150" s="134"/>
      <c r="B150" s="243"/>
      <c r="C150" s="402"/>
      <c r="D150" s="402"/>
    </row>
    <row r="151" spans="1:4" x14ac:dyDescent="0.2">
      <c r="A151" s="134"/>
      <c r="B151" s="243"/>
      <c r="C151" s="402"/>
      <c r="D151" s="402"/>
    </row>
    <row r="152" spans="1:4" x14ac:dyDescent="0.2">
      <c r="A152" s="134"/>
      <c r="B152" s="243"/>
      <c r="C152" s="402"/>
      <c r="D152" s="402"/>
    </row>
    <row r="153" spans="1:4" x14ac:dyDescent="0.2">
      <c r="A153" s="134"/>
      <c r="B153" s="243"/>
      <c r="C153" s="402"/>
      <c r="D153" s="402"/>
    </row>
    <row r="154" spans="1:4" x14ac:dyDescent="0.2">
      <c r="A154" s="134"/>
      <c r="B154" s="243"/>
      <c r="C154" s="402"/>
      <c r="D154" s="402"/>
    </row>
    <row r="155" spans="1:4" x14ac:dyDescent="0.2">
      <c r="A155" s="134"/>
      <c r="B155" s="243"/>
      <c r="C155" s="402"/>
      <c r="D155" s="402"/>
    </row>
    <row r="156" spans="1:4" x14ac:dyDescent="0.2">
      <c r="A156" s="134"/>
      <c r="B156" s="243"/>
      <c r="C156" s="402"/>
      <c r="D156" s="402"/>
    </row>
    <row r="157" spans="1:4" x14ac:dyDescent="0.2">
      <c r="A157" s="134"/>
      <c r="B157" s="243"/>
      <c r="C157" s="402"/>
      <c r="D157" s="402"/>
    </row>
    <row r="158" spans="1:4" x14ac:dyDescent="0.2">
      <c r="A158" s="134"/>
      <c r="B158" s="243"/>
      <c r="C158" s="402"/>
      <c r="D158" s="402"/>
    </row>
    <row r="159" spans="1:4" x14ac:dyDescent="0.2">
      <c r="A159" s="134"/>
      <c r="B159" s="243"/>
      <c r="C159" s="402"/>
      <c r="D159" s="402"/>
    </row>
    <row r="160" spans="1:4" x14ac:dyDescent="0.2">
      <c r="A160" s="134"/>
      <c r="B160" s="243"/>
      <c r="C160" s="402"/>
      <c r="D160" s="402"/>
    </row>
    <row r="161" spans="1:4" x14ac:dyDescent="0.2">
      <c r="A161" s="134"/>
      <c r="B161" s="243"/>
      <c r="C161" s="402"/>
      <c r="D161" s="402"/>
    </row>
    <row r="162" spans="1:4" x14ac:dyDescent="0.2">
      <c r="A162" s="134"/>
      <c r="B162" s="243"/>
      <c r="C162" s="402"/>
      <c r="D162" s="402"/>
    </row>
    <row r="163" spans="1:4" x14ac:dyDescent="0.2">
      <c r="A163" s="134"/>
      <c r="B163" s="243"/>
      <c r="C163" s="402"/>
      <c r="D163" s="402"/>
    </row>
    <row r="164" spans="1:4" x14ac:dyDescent="0.2">
      <c r="A164" s="134"/>
      <c r="B164" s="243"/>
      <c r="C164" s="402"/>
      <c r="D164" s="402"/>
    </row>
    <row r="165" spans="1:4" x14ac:dyDescent="0.2">
      <c r="A165" s="134"/>
      <c r="B165" s="243"/>
      <c r="C165" s="402"/>
      <c r="D165" s="402"/>
    </row>
    <row r="166" spans="1:4" x14ac:dyDescent="0.2">
      <c r="A166" s="134"/>
      <c r="B166" s="243"/>
      <c r="C166" s="402"/>
      <c r="D166" s="402"/>
    </row>
    <row r="167" spans="1:4" x14ac:dyDescent="0.2">
      <c r="A167" s="134"/>
      <c r="B167" s="243"/>
      <c r="C167" s="402"/>
      <c r="D167" s="402"/>
    </row>
    <row r="168" spans="1:4" x14ac:dyDescent="0.2">
      <c r="A168" s="134"/>
      <c r="B168" s="243"/>
      <c r="C168" s="402"/>
      <c r="D168" s="402"/>
    </row>
    <row r="169" spans="1:4" x14ac:dyDescent="0.2">
      <c r="A169" s="134"/>
      <c r="B169" s="243"/>
      <c r="C169" s="402"/>
      <c r="D169" s="402"/>
    </row>
    <row r="170" spans="1:4" x14ac:dyDescent="0.2">
      <c r="A170" s="134"/>
      <c r="B170" s="243"/>
      <c r="C170" s="402"/>
      <c r="D170" s="402"/>
    </row>
    <row r="171" spans="1:4" x14ac:dyDescent="0.2">
      <c r="A171" s="134"/>
      <c r="B171" s="243"/>
      <c r="C171" s="402"/>
      <c r="D171" s="402"/>
    </row>
    <row r="172" spans="1:4" x14ac:dyDescent="0.2">
      <c r="A172" s="134"/>
      <c r="B172" s="243"/>
      <c r="C172" s="402"/>
      <c r="D172" s="402"/>
    </row>
    <row r="173" spans="1:4" x14ac:dyDescent="0.2">
      <c r="A173" s="134"/>
      <c r="B173" s="243"/>
      <c r="C173" s="402"/>
      <c r="D173" s="402"/>
    </row>
    <row r="174" spans="1:4" x14ac:dyDescent="0.2">
      <c r="A174" s="134"/>
      <c r="B174" s="243"/>
      <c r="C174" s="402"/>
      <c r="D174" s="402"/>
    </row>
    <row r="175" spans="1:4" x14ac:dyDescent="0.2">
      <c r="A175" s="134"/>
      <c r="B175" s="243"/>
      <c r="C175" s="402"/>
      <c r="D175" s="402"/>
    </row>
    <row r="176" spans="1:4" x14ac:dyDescent="0.2">
      <c r="A176" s="134"/>
      <c r="B176" s="243"/>
      <c r="C176" s="402"/>
      <c r="D176" s="402"/>
    </row>
    <row r="177" spans="1:4" x14ac:dyDescent="0.2">
      <c r="A177" s="134"/>
      <c r="B177" s="243"/>
      <c r="C177" s="402"/>
      <c r="D177" s="402"/>
    </row>
    <row r="178" spans="1:4" x14ac:dyDescent="0.2">
      <c r="A178" s="134"/>
      <c r="B178" s="243"/>
      <c r="C178" s="402"/>
      <c r="D178" s="402"/>
    </row>
    <row r="179" spans="1:4" x14ac:dyDescent="0.2">
      <c r="A179" s="134"/>
      <c r="B179" s="243"/>
      <c r="C179" s="402"/>
      <c r="D179" s="402"/>
    </row>
    <row r="180" spans="1:4" x14ac:dyDescent="0.2">
      <c r="A180" s="134"/>
      <c r="B180" s="243"/>
      <c r="C180" s="402"/>
      <c r="D180" s="402"/>
    </row>
    <row r="181" spans="1:4" x14ac:dyDescent="0.2">
      <c r="A181" s="134"/>
      <c r="B181" s="243"/>
      <c r="C181" s="402"/>
      <c r="D181" s="402"/>
    </row>
    <row r="182" spans="1:4" x14ac:dyDescent="0.2">
      <c r="A182" s="134"/>
      <c r="B182" s="243"/>
      <c r="C182" s="402"/>
      <c r="D182" s="402"/>
    </row>
    <row r="183" spans="1:4" x14ac:dyDescent="0.2">
      <c r="A183" s="134"/>
      <c r="B183" s="243"/>
      <c r="C183" s="402"/>
      <c r="D183" s="402"/>
    </row>
    <row r="184" spans="1:4" x14ac:dyDescent="0.2">
      <c r="A184" s="134"/>
      <c r="B184" s="243"/>
      <c r="C184" s="402"/>
      <c r="D184" s="402"/>
    </row>
    <row r="185" spans="1:4" x14ac:dyDescent="0.2">
      <c r="A185" s="134"/>
      <c r="B185" s="243"/>
      <c r="C185" s="402"/>
      <c r="D185" s="402"/>
    </row>
    <row r="186" spans="1:4" x14ac:dyDescent="0.2">
      <c r="A186" s="134"/>
      <c r="B186" s="243"/>
      <c r="C186" s="402"/>
      <c r="D186" s="402"/>
    </row>
    <row r="187" spans="1:4" x14ac:dyDescent="0.2">
      <c r="A187" s="134"/>
      <c r="B187" s="243"/>
      <c r="C187" s="402"/>
      <c r="D187" s="402"/>
    </row>
    <row r="188" spans="1:4" x14ac:dyDescent="0.2">
      <c r="A188" s="134"/>
      <c r="B188" s="243"/>
      <c r="C188" s="402"/>
      <c r="D188" s="402"/>
    </row>
    <row r="189" spans="1:4" x14ac:dyDescent="0.2">
      <c r="A189" s="134"/>
      <c r="B189" s="243"/>
      <c r="C189" s="402"/>
      <c r="D189" s="402"/>
    </row>
    <row r="190" spans="1:4" x14ac:dyDescent="0.2">
      <c r="A190" s="134"/>
      <c r="B190" s="243"/>
      <c r="C190" s="402"/>
      <c r="D190" s="402"/>
    </row>
    <row r="191" spans="1:4" x14ac:dyDescent="0.2">
      <c r="A191" s="134"/>
      <c r="B191" s="243"/>
      <c r="C191" s="402"/>
      <c r="D191" s="402"/>
    </row>
    <row r="192" spans="1:4" x14ac:dyDescent="0.2">
      <c r="A192" s="134"/>
      <c r="B192" s="243"/>
      <c r="C192" s="402"/>
      <c r="D192" s="402"/>
    </row>
    <row r="193" spans="1:4" x14ac:dyDescent="0.2">
      <c r="A193" s="134"/>
      <c r="B193" s="243"/>
      <c r="C193" s="402"/>
      <c r="D193" s="402"/>
    </row>
    <row r="194" spans="1:4" x14ac:dyDescent="0.2">
      <c r="A194" s="134"/>
      <c r="B194" s="243"/>
      <c r="C194" s="402"/>
      <c r="D194" s="402"/>
    </row>
    <row r="195" spans="1:4" x14ac:dyDescent="0.2">
      <c r="A195" s="134"/>
      <c r="B195" s="243"/>
      <c r="C195" s="402"/>
      <c r="D195" s="402"/>
    </row>
    <row r="196" spans="1:4" x14ac:dyDescent="0.2">
      <c r="A196" s="134"/>
      <c r="B196" s="243"/>
      <c r="C196" s="402"/>
      <c r="D196" s="402"/>
    </row>
    <row r="197" spans="1:4" x14ac:dyDescent="0.2">
      <c r="A197" s="134"/>
      <c r="B197" s="243"/>
      <c r="C197" s="402"/>
      <c r="D197" s="402"/>
    </row>
    <row r="198" spans="1:4" x14ac:dyDescent="0.2">
      <c r="A198" s="134"/>
      <c r="B198" s="243"/>
      <c r="C198" s="402"/>
      <c r="D198" s="402"/>
    </row>
    <row r="199" spans="1:4" x14ac:dyDescent="0.2">
      <c r="A199" s="134"/>
      <c r="B199" s="243"/>
      <c r="C199" s="402"/>
      <c r="D199" s="402"/>
    </row>
    <row r="200" spans="1:4" x14ac:dyDescent="0.2">
      <c r="A200" s="134"/>
      <c r="B200" s="243"/>
      <c r="C200" s="402"/>
      <c r="D200" s="402"/>
    </row>
    <row r="201" spans="1:4" x14ac:dyDescent="0.2">
      <c r="A201" s="134"/>
      <c r="B201" s="243"/>
      <c r="C201" s="402"/>
      <c r="D201" s="402"/>
    </row>
    <row r="202" spans="1:4" x14ac:dyDescent="0.2">
      <c r="A202" s="134"/>
      <c r="B202" s="243"/>
      <c r="C202" s="402"/>
      <c r="D202" s="402"/>
    </row>
    <row r="203" spans="1:4" x14ac:dyDescent="0.2">
      <c r="A203" s="134"/>
      <c r="B203" s="243"/>
      <c r="C203" s="402"/>
      <c r="D203" s="402"/>
    </row>
    <row r="204" spans="1:4" x14ac:dyDescent="0.2">
      <c r="A204" s="134"/>
      <c r="B204" s="243"/>
      <c r="C204" s="402"/>
      <c r="D204" s="402"/>
    </row>
    <row r="205" spans="1:4" x14ac:dyDescent="0.2">
      <c r="A205" s="134"/>
      <c r="B205" s="243"/>
      <c r="C205" s="402"/>
      <c r="D205" s="402"/>
    </row>
    <row r="206" spans="1:4" x14ac:dyDescent="0.2">
      <c r="A206" s="134"/>
      <c r="B206" s="243"/>
      <c r="C206" s="402"/>
      <c r="D206" s="402"/>
    </row>
    <row r="207" spans="1:4" x14ac:dyDescent="0.2">
      <c r="A207" s="134"/>
      <c r="B207" s="243"/>
      <c r="C207" s="402"/>
      <c r="D207" s="402"/>
    </row>
    <row r="208" spans="1:4" x14ac:dyDescent="0.2">
      <c r="A208" s="134"/>
      <c r="B208" s="243"/>
      <c r="C208" s="402"/>
      <c r="D208" s="402"/>
    </row>
    <row r="209" spans="1:4" x14ac:dyDescent="0.2">
      <c r="A209" s="134"/>
      <c r="B209" s="243"/>
      <c r="C209" s="402"/>
      <c r="D209" s="402"/>
    </row>
    <row r="210" spans="1:4" x14ac:dyDescent="0.2">
      <c r="A210" s="134"/>
      <c r="B210" s="243"/>
      <c r="C210" s="402"/>
      <c r="D210" s="402"/>
    </row>
    <row r="211" spans="1:4" x14ac:dyDescent="0.2">
      <c r="A211" s="134"/>
      <c r="B211" s="243"/>
      <c r="C211" s="402"/>
      <c r="D211" s="402"/>
    </row>
    <row r="212" spans="1:4" x14ac:dyDescent="0.2">
      <c r="A212" s="134"/>
      <c r="B212" s="243"/>
      <c r="C212" s="402"/>
      <c r="D212" s="402"/>
    </row>
    <row r="213" spans="1:4" x14ac:dyDescent="0.2">
      <c r="A213" s="134"/>
      <c r="B213" s="243"/>
      <c r="C213" s="402"/>
      <c r="D213" s="402"/>
    </row>
    <row r="214" spans="1:4" x14ac:dyDescent="0.2">
      <c r="A214" s="134"/>
      <c r="B214" s="243"/>
      <c r="C214" s="402"/>
      <c r="D214" s="402"/>
    </row>
    <row r="215" spans="1:4" x14ac:dyDescent="0.2">
      <c r="A215" s="134"/>
      <c r="B215" s="243"/>
      <c r="C215" s="402"/>
      <c r="D215" s="402"/>
    </row>
    <row r="216" spans="1:4" x14ac:dyDescent="0.2">
      <c r="A216" s="134"/>
      <c r="B216" s="243"/>
      <c r="C216" s="402"/>
      <c r="D216" s="402"/>
    </row>
    <row r="217" spans="1:4" x14ac:dyDescent="0.2">
      <c r="A217" s="134"/>
      <c r="B217" s="243"/>
      <c r="C217" s="402"/>
      <c r="D217" s="402"/>
    </row>
    <row r="218" spans="1:4" x14ac:dyDescent="0.2">
      <c r="A218" s="134"/>
      <c r="B218" s="243"/>
      <c r="C218" s="402"/>
      <c r="D218" s="402"/>
    </row>
    <row r="219" spans="1:4" x14ac:dyDescent="0.2">
      <c r="A219" s="134"/>
      <c r="B219" s="243"/>
      <c r="C219" s="402"/>
      <c r="D219" s="402"/>
    </row>
    <row r="220" spans="1:4" x14ac:dyDescent="0.2">
      <c r="A220" s="134"/>
      <c r="B220" s="243"/>
      <c r="C220" s="402"/>
      <c r="D220" s="402"/>
    </row>
    <row r="221" spans="1:4" x14ac:dyDescent="0.2">
      <c r="A221" s="134"/>
      <c r="B221" s="243"/>
      <c r="C221" s="402"/>
      <c r="D221" s="402"/>
    </row>
    <row r="222" spans="1:4" x14ac:dyDescent="0.2">
      <c r="A222" s="134"/>
      <c r="B222" s="243"/>
      <c r="C222" s="402"/>
      <c r="D222" s="402"/>
    </row>
    <row r="223" spans="1:4" x14ac:dyDescent="0.2">
      <c r="A223" s="134"/>
      <c r="B223" s="243"/>
      <c r="C223" s="402"/>
      <c r="D223" s="402"/>
    </row>
    <row r="224" spans="1:4" x14ac:dyDescent="0.2">
      <c r="A224" s="134"/>
      <c r="B224" s="243"/>
      <c r="C224" s="402"/>
      <c r="D224" s="402"/>
    </row>
    <row r="225" spans="1:4" x14ac:dyDescent="0.2">
      <c r="A225" s="134"/>
      <c r="B225" s="243"/>
      <c r="C225" s="402"/>
      <c r="D225" s="402"/>
    </row>
    <row r="226" spans="1:4" x14ac:dyDescent="0.2">
      <c r="A226" s="134"/>
      <c r="B226" s="243"/>
      <c r="C226" s="402"/>
      <c r="D226" s="402"/>
    </row>
    <row r="227" spans="1:4" x14ac:dyDescent="0.2">
      <c r="A227" s="134"/>
      <c r="B227" s="243"/>
      <c r="C227" s="402"/>
      <c r="D227" s="402"/>
    </row>
    <row r="228" spans="1:4" x14ac:dyDescent="0.2">
      <c r="A228" s="134"/>
      <c r="B228" s="243"/>
      <c r="C228" s="402"/>
      <c r="D228" s="402"/>
    </row>
    <row r="229" spans="1:4" x14ac:dyDescent="0.2">
      <c r="A229" s="134"/>
      <c r="B229" s="243"/>
      <c r="C229" s="402"/>
      <c r="D229" s="402"/>
    </row>
    <row r="230" spans="1:4" x14ac:dyDescent="0.2">
      <c r="A230" s="134"/>
      <c r="B230" s="243"/>
      <c r="C230" s="402"/>
      <c r="D230" s="402"/>
    </row>
    <row r="231" spans="1:4" x14ac:dyDescent="0.2">
      <c r="A231" s="134"/>
      <c r="B231" s="243"/>
      <c r="C231" s="402"/>
      <c r="D231" s="402"/>
    </row>
    <row r="232" spans="1:4" x14ac:dyDescent="0.2">
      <c r="A232" s="134"/>
      <c r="B232" s="243"/>
      <c r="C232" s="402"/>
      <c r="D232" s="402"/>
    </row>
    <row r="233" spans="1:4" x14ac:dyDescent="0.2">
      <c r="A233" s="134"/>
      <c r="B233" s="243"/>
      <c r="C233" s="402"/>
      <c r="D233" s="402"/>
    </row>
    <row r="234" spans="1:4" x14ac:dyDescent="0.2">
      <c r="A234" s="134"/>
      <c r="B234" s="243"/>
      <c r="C234" s="402"/>
      <c r="D234" s="402"/>
    </row>
    <row r="235" spans="1:4" x14ac:dyDescent="0.2">
      <c r="A235" s="134"/>
      <c r="B235" s="243"/>
      <c r="C235" s="402"/>
      <c r="D235" s="402"/>
    </row>
    <row r="236" spans="1:4" x14ac:dyDescent="0.2">
      <c r="A236" s="134"/>
      <c r="B236" s="243"/>
      <c r="C236" s="402"/>
      <c r="D236" s="402"/>
    </row>
    <row r="237" spans="1:4" x14ac:dyDescent="0.2">
      <c r="A237" s="134"/>
      <c r="B237" s="243"/>
      <c r="C237" s="402"/>
      <c r="D237" s="402"/>
    </row>
    <row r="238" spans="1:4" x14ac:dyDescent="0.2">
      <c r="A238" s="134"/>
      <c r="B238" s="243"/>
      <c r="C238" s="402"/>
      <c r="D238" s="402"/>
    </row>
    <row r="239" spans="1:4" x14ac:dyDescent="0.2">
      <c r="A239" s="134"/>
      <c r="B239" s="243"/>
      <c r="C239" s="402"/>
      <c r="D239" s="402"/>
    </row>
    <row r="240" spans="1:4" x14ac:dyDescent="0.2">
      <c r="A240" s="134"/>
      <c r="B240" s="243"/>
      <c r="C240" s="402"/>
      <c r="D240" s="402"/>
    </row>
    <row r="241" spans="1:4" x14ac:dyDescent="0.2">
      <c r="A241" s="134"/>
      <c r="B241" s="243"/>
      <c r="C241" s="402"/>
      <c r="D241" s="402"/>
    </row>
    <row r="242" spans="1:4" x14ac:dyDescent="0.2">
      <c r="A242" s="134"/>
      <c r="B242" s="243"/>
      <c r="C242" s="402"/>
      <c r="D242" s="402"/>
    </row>
    <row r="243" spans="1:4" x14ac:dyDescent="0.2">
      <c r="A243" s="134"/>
      <c r="B243" s="243"/>
      <c r="C243" s="402"/>
      <c r="D243" s="402"/>
    </row>
    <row r="244" spans="1:4" x14ac:dyDescent="0.2">
      <c r="A244" s="134"/>
      <c r="B244" s="243"/>
      <c r="C244" s="402"/>
      <c r="D244" s="402"/>
    </row>
    <row r="245" spans="1:4" x14ac:dyDescent="0.2">
      <c r="A245" s="134"/>
      <c r="B245" s="243"/>
      <c r="C245" s="402"/>
      <c r="D245" s="402"/>
    </row>
    <row r="246" spans="1:4" x14ac:dyDescent="0.2">
      <c r="A246" s="134"/>
      <c r="B246" s="243"/>
      <c r="C246" s="402"/>
      <c r="D246" s="402"/>
    </row>
    <row r="247" spans="1:4" x14ac:dyDescent="0.2">
      <c r="A247" s="134"/>
      <c r="B247" s="243"/>
      <c r="C247" s="402"/>
      <c r="D247" s="402"/>
    </row>
    <row r="248" spans="1:4" x14ac:dyDescent="0.2">
      <c r="A248" s="134"/>
      <c r="B248" s="243"/>
      <c r="C248" s="402"/>
      <c r="D248" s="402"/>
    </row>
    <row r="249" spans="1:4" x14ac:dyDescent="0.2">
      <c r="A249" s="134"/>
      <c r="B249" s="243"/>
      <c r="C249" s="402"/>
      <c r="D249" s="402"/>
    </row>
    <row r="250" spans="1:4" x14ac:dyDescent="0.2">
      <c r="A250" s="134"/>
      <c r="B250" s="243"/>
      <c r="C250" s="402"/>
      <c r="D250" s="402"/>
    </row>
    <row r="251" spans="1:4" x14ac:dyDescent="0.2">
      <c r="A251" s="134"/>
      <c r="B251" s="243"/>
      <c r="C251" s="402"/>
      <c r="D251" s="402"/>
    </row>
    <row r="252" spans="1:4" x14ac:dyDescent="0.2">
      <c r="A252" s="134"/>
      <c r="B252" s="243"/>
      <c r="C252" s="402"/>
      <c r="D252" s="402"/>
    </row>
    <row r="253" spans="1:4" x14ac:dyDescent="0.2">
      <c r="A253" s="134"/>
      <c r="B253" s="243"/>
      <c r="C253" s="402"/>
      <c r="D253" s="402"/>
    </row>
    <row r="254" spans="1:4" x14ac:dyDescent="0.2">
      <c r="A254" s="134"/>
      <c r="B254" s="243"/>
      <c r="C254" s="402"/>
      <c r="D254" s="402"/>
    </row>
    <row r="255" spans="1:4" x14ac:dyDescent="0.2">
      <c r="A255" s="134"/>
      <c r="B255" s="243"/>
      <c r="C255" s="402"/>
      <c r="D255" s="402"/>
    </row>
    <row r="256" spans="1:4" x14ac:dyDescent="0.2">
      <c r="A256" s="134"/>
      <c r="B256" s="243"/>
      <c r="C256" s="402"/>
      <c r="D256" s="402"/>
    </row>
    <row r="257" spans="1:4" x14ac:dyDescent="0.2">
      <c r="A257" s="134"/>
      <c r="B257" s="243"/>
      <c r="C257" s="402"/>
      <c r="D257" s="402"/>
    </row>
    <row r="258" spans="1:4" x14ac:dyDescent="0.2">
      <c r="A258" s="134"/>
      <c r="B258" s="243"/>
      <c r="C258" s="402"/>
      <c r="D258" s="402"/>
    </row>
    <row r="259" spans="1:4" x14ac:dyDescent="0.2">
      <c r="A259" s="134"/>
      <c r="B259" s="243"/>
      <c r="C259" s="402"/>
      <c r="D259" s="402"/>
    </row>
    <row r="260" spans="1:4" x14ac:dyDescent="0.2">
      <c r="A260" s="134"/>
      <c r="B260" s="243"/>
      <c r="C260" s="402"/>
      <c r="D260" s="402"/>
    </row>
    <row r="261" spans="1:4" x14ac:dyDescent="0.2">
      <c r="A261" s="134"/>
      <c r="B261" s="243"/>
      <c r="C261" s="402"/>
      <c r="D261" s="402"/>
    </row>
    <row r="262" spans="1:4" x14ac:dyDescent="0.2">
      <c r="A262" s="134"/>
      <c r="B262" s="243"/>
      <c r="C262" s="402"/>
      <c r="D262" s="402"/>
    </row>
    <row r="263" spans="1:4" x14ac:dyDescent="0.2">
      <c r="A263" s="134"/>
      <c r="B263" s="243"/>
      <c r="C263" s="402"/>
      <c r="D263" s="402"/>
    </row>
    <row r="264" spans="1:4" x14ac:dyDescent="0.2">
      <c r="A264" s="134"/>
      <c r="B264" s="243"/>
      <c r="C264" s="402"/>
      <c r="D264" s="402"/>
    </row>
    <row r="265" spans="1:4" x14ac:dyDescent="0.2">
      <c r="A265" s="134"/>
      <c r="B265" s="243"/>
      <c r="C265" s="402"/>
      <c r="D265" s="402"/>
    </row>
    <row r="266" spans="1:4" x14ac:dyDescent="0.2">
      <c r="A266" s="134"/>
      <c r="B266" s="243"/>
      <c r="C266" s="402"/>
      <c r="D266" s="402"/>
    </row>
    <row r="267" spans="1:4" x14ac:dyDescent="0.2">
      <c r="A267" s="134"/>
      <c r="B267" s="243"/>
      <c r="C267" s="402"/>
      <c r="D267" s="402"/>
    </row>
    <row r="268" spans="1:4" x14ac:dyDescent="0.2">
      <c r="A268" s="134"/>
      <c r="B268" s="243"/>
      <c r="C268" s="402"/>
      <c r="D268" s="402"/>
    </row>
    <row r="269" spans="1:4" x14ac:dyDescent="0.2">
      <c r="A269" s="134"/>
      <c r="B269" s="243"/>
      <c r="C269" s="402"/>
      <c r="D269" s="402"/>
    </row>
    <row r="270" spans="1:4" x14ac:dyDescent="0.2">
      <c r="A270" s="134"/>
      <c r="B270" s="243"/>
      <c r="C270" s="402"/>
      <c r="D270" s="402"/>
    </row>
    <row r="271" spans="1:4" x14ac:dyDescent="0.2">
      <c r="A271" s="134"/>
      <c r="B271" s="243"/>
      <c r="C271" s="402"/>
      <c r="D271" s="402"/>
    </row>
    <row r="272" spans="1:4" x14ac:dyDescent="0.2">
      <c r="A272" s="134"/>
      <c r="B272" s="243"/>
      <c r="C272" s="402"/>
      <c r="D272" s="402"/>
    </row>
    <row r="273" spans="1:4" x14ac:dyDescent="0.2">
      <c r="A273" s="134"/>
      <c r="B273" s="243"/>
      <c r="C273" s="402"/>
      <c r="D273" s="402"/>
    </row>
    <row r="274" spans="1:4" x14ac:dyDescent="0.2">
      <c r="A274" s="134"/>
      <c r="B274" s="243"/>
      <c r="C274" s="402"/>
      <c r="D274" s="402"/>
    </row>
    <row r="275" spans="1:4" x14ac:dyDescent="0.2">
      <c r="A275" s="134"/>
      <c r="B275" s="243"/>
      <c r="C275" s="402"/>
      <c r="D275" s="402"/>
    </row>
    <row r="276" spans="1:4" x14ac:dyDescent="0.2">
      <c r="A276" s="134"/>
      <c r="B276" s="243"/>
      <c r="C276" s="402"/>
      <c r="D276" s="402"/>
    </row>
    <row r="277" spans="1:4" x14ac:dyDescent="0.2">
      <c r="A277" s="134"/>
      <c r="B277" s="243"/>
      <c r="C277" s="402"/>
      <c r="D277" s="402"/>
    </row>
    <row r="278" spans="1:4" x14ac:dyDescent="0.2">
      <c r="A278" s="134"/>
      <c r="B278" s="243"/>
      <c r="C278" s="402"/>
      <c r="D278" s="402"/>
    </row>
    <row r="279" spans="1:4" x14ac:dyDescent="0.2">
      <c r="A279" s="134"/>
      <c r="B279" s="243"/>
      <c r="C279" s="402"/>
      <c r="D279" s="402"/>
    </row>
    <row r="280" spans="1:4" x14ac:dyDescent="0.2">
      <c r="A280" s="134"/>
      <c r="B280" s="243"/>
      <c r="C280" s="402"/>
      <c r="D280" s="402"/>
    </row>
    <row r="281" spans="1:4" x14ac:dyDescent="0.2">
      <c r="A281" s="134"/>
      <c r="B281" s="243"/>
      <c r="C281" s="402"/>
      <c r="D281" s="402"/>
    </row>
    <row r="282" spans="1:4" x14ac:dyDescent="0.2">
      <c r="A282" s="134"/>
      <c r="B282" s="243"/>
      <c r="C282" s="402"/>
      <c r="D282" s="402"/>
    </row>
    <row r="283" spans="1:4" x14ac:dyDescent="0.2">
      <c r="A283" s="134"/>
      <c r="B283" s="243"/>
      <c r="C283" s="402"/>
      <c r="D283" s="402"/>
    </row>
    <row r="284" spans="1:4" x14ac:dyDescent="0.2">
      <c r="A284" s="134"/>
      <c r="B284" s="243"/>
      <c r="C284" s="402"/>
      <c r="D284" s="402"/>
    </row>
    <row r="285" spans="1:4" x14ac:dyDescent="0.2">
      <c r="A285" s="134"/>
      <c r="B285" s="243"/>
      <c r="C285" s="402"/>
      <c r="D285" s="402"/>
    </row>
    <row r="286" spans="1:4" x14ac:dyDescent="0.2">
      <c r="A286" s="134"/>
      <c r="B286" s="243"/>
      <c r="C286" s="402"/>
      <c r="D286" s="402"/>
    </row>
    <row r="287" spans="1:4" x14ac:dyDescent="0.2">
      <c r="A287" s="134"/>
      <c r="B287" s="243"/>
      <c r="C287" s="402"/>
      <c r="D287" s="402"/>
    </row>
  </sheetData>
  <protectedRanges>
    <protectedRange sqref="C1:D2 E1:IV1 A1:D1 C84:D65536" name="Plage2"/>
    <protectedRange sqref="C3:D83" name="Plage2_2"/>
  </protectedRanges>
  <mergeCells count="1">
    <mergeCell ref="B1:C1"/>
  </mergeCells>
  <phoneticPr fontId="0" type="noConversion"/>
  <pageMargins left="0.70866141732283472" right="0.70866141732283472" top="0.74803149606299213" bottom="0.74803149606299213" header="0.31496062992125984" footer="0.31496062992125984"/>
  <pageSetup paperSize="9" scale="61" orientation="portrait" r:id="rId1"/>
  <rowBreaks count="1" manualBreakCount="1">
    <brk id="66"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47"/>
  <sheetViews>
    <sheetView zoomScaleNormal="100" workbookViewId="0">
      <selection activeCell="G16" sqref="G16"/>
    </sheetView>
  </sheetViews>
  <sheetFormatPr defaultColWidth="11.42578125" defaultRowHeight="12.75" x14ac:dyDescent="0.2"/>
  <cols>
    <col min="1" max="1" width="59.42578125" style="117" customWidth="1"/>
    <col min="2" max="2" width="11.42578125" style="184" customWidth="1"/>
    <col min="3" max="3" width="12.28515625" style="75" customWidth="1"/>
    <col min="4" max="4" width="14.140625" style="75" customWidth="1"/>
  </cols>
  <sheetData>
    <row r="1" spans="1:9" s="31" customFormat="1" ht="15" customHeight="1" x14ac:dyDescent="0.2">
      <c r="A1" s="307" t="s">
        <v>81</v>
      </c>
      <c r="B1" s="821">
        <f>'1'!O15</f>
        <v>0</v>
      </c>
      <c r="C1" s="887"/>
      <c r="D1" s="385" t="s">
        <v>1105</v>
      </c>
      <c r="E1" s="32"/>
      <c r="F1" s="32"/>
      <c r="G1" s="32"/>
      <c r="H1" s="32"/>
      <c r="I1" s="32"/>
    </row>
    <row r="2" spans="1:9" s="31" customFormat="1" ht="11.25" customHeight="1" x14ac:dyDescent="0.2">
      <c r="A2" s="419" t="s">
        <v>404</v>
      </c>
      <c r="B2" s="453"/>
      <c r="C2" s="629"/>
      <c r="D2" s="629"/>
      <c r="E2"/>
      <c r="F2" s="32"/>
      <c r="G2" s="32"/>
      <c r="H2" s="32"/>
      <c r="I2" s="32"/>
    </row>
    <row r="3" spans="1:9" x14ac:dyDescent="0.2">
      <c r="A3" s="134"/>
      <c r="F3" s="82"/>
    </row>
    <row r="4" spans="1:9" x14ac:dyDescent="0.2">
      <c r="A4" s="137" t="s">
        <v>958</v>
      </c>
      <c r="B4" s="648" t="s">
        <v>36</v>
      </c>
      <c r="C4" s="718" t="s">
        <v>146</v>
      </c>
      <c r="D4" s="718" t="s">
        <v>82</v>
      </c>
      <c r="E4" s="49"/>
      <c r="F4" s="181"/>
      <c r="G4" s="49"/>
      <c r="H4" s="49"/>
      <c r="I4" s="49"/>
    </row>
    <row r="5" spans="1:9" ht="15" x14ac:dyDescent="0.25">
      <c r="B5" s="433"/>
      <c r="C5" s="719"/>
      <c r="D5" s="720"/>
      <c r="E5" s="49"/>
      <c r="F5" s="181"/>
      <c r="G5" s="49"/>
      <c r="H5" s="49"/>
      <c r="I5" s="49"/>
    </row>
    <row r="6" spans="1:9" ht="15" x14ac:dyDescent="0.25">
      <c r="A6" s="93" t="s">
        <v>638</v>
      </c>
      <c r="B6" s="208"/>
      <c r="C6" s="721"/>
      <c r="D6" s="722"/>
      <c r="E6" s="49"/>
      <c r="F6" s="181"/>
      <c r="G6" s="49"/>
      <c r="H6" s="49"/>
      <c r="I6" s="49"/>
    </row>
    <row r="7" spans="1:9" ht="15" x14ac:dyDescent="0.25">
      <c r="B7" s="208"/>
      <c r="C7" s="721"/>
      <c r="D7" s="722"/>
      <c r="E7" s="49"/>
      <c r="F7" s="181"/>
      <c r="G7" s="49"/>
      <c r="H7" s="49"/>
      <c r="I7" s="49"/>
    </row>
    <row r="8" spans="1:9" ht="15" x14ac:dyDescent="0.25">
      <c r="A8" s="93" t="s">
        <v>639</v>
      </c>
      <c r="B8" s="208"/>
      <c r="C8" s="721"/>
      <c r="D8" s="722"/>
      <c r="E8" s="49"/>
      <c r="F8" s="181"/>
      <c r="G8" s="49"/>
      <c r="H8" s="49"/>
      <c r="I8" s="49"/>
    </row>
    <row r="9" spans="1:9" ht="15" x14ac:dyDescent="0.25">
      <c r="A9" s="93" t="s">
        <v>640</v>
      </c>
      <c r="B9" s="208"/>
      <c r="C9" s="721"/>
      <c r="D9" s="722"/>
      <c r="E9" s="49"/>
      <c r="F9" s="181"/>
      <c r="G9" s="49"/>
      <c r="H9" s="49"/>
      <c r="I9" s="49"/>
    </row>
    <row r="10" spans="1:9" ht="15" x14ac:dyDescent="0.25">
      <c r="B10" s="208"/>
      <c r="C10" s="721"/>
      <c r="D10" s="722"/>
      <c r="E10" s="49"/>
      <c r="F10" s="181"/>
      <c r="G10" s="49"/>
      <c r="H10" s="49"/>
      <c r="I10" s="49"/>
    </row>
    <row r="11" spans="1:9" ht="15" x14ac:dyDescent="0.25">
      <c r="A11" s="93" t="s">
        <v>641</v>
      </c>
      <c r="B11" s="208">
        <v>9125</v>
      </c>
      <c r="C11" s="721">
        <v>0</v>
      </c>
      <c r="D11" s="686">
        <v>0</v>
      </c>
      <c r="E11" s="49"/>
      <c r="F11" s="181"/>
      <c r="G11" s="49"/>
      <c r="H11" s="49"/>
      <c r="I11" s="49"/>
    </row>
    <row r="12" spans="1:9" ht="15" x14ac:dyDescent="0.25">
      <c r="A12" s="93" t="s">
        <v>642</v>
      </c>
      <c r="B12" s="208">
        <v>9126</v>
      </c>
      <c r="C12" s="721">
        <v>0</v>
      </c>
      <c r="D12" s="722">
        <v>0</v>
      </c>
      <c r="E12" s="49"/>
      <c r="F12" s="181"/>
      <c r="G12" s="49"/>
      <c r="H12" s="49"/>
      <c r="I12" s="49"/>
    </row>
    <row r="13" spans="1:9" ht="15" x14ac:dyDescent="0.25">
      <c r="B13" s="208"/>
      <c r="C13" s="721"/>
      <c r="D13" s="722"/>
      <c r="E13" s="49"/>
      <c r="F13" s="181"/>
      <c r="G13" s="49"/>
      <c r="H13" s="49"/>
      <c r="I13" s="49"/>
    </row>
    <row r="14" spans="1:9" ht="15" x14ac:dyDescent="0.25">
      <c r="A14" s="93" t="s">
        <v>643</v>
      </c>
      <c r="B14" s="208"/>
      <c r="C14" s="721"/>
      <c r="D14" s="722"/>
      <c r="E14" s="49"/>
      <c r="F14" s="181"/>
      <c r="G14" s="49"/>
      <c r="H14" s="49"/>
      <c r="I14" s="49"/>
    </row>
    <row r="15" spans="1:9" ht="15" x14ac:dyDescent="0.25">
      <c r="A15" s="93" t="s">
        <v>1106</v>
      </c>
      <c r="B15" s="208">
        <v>754</v>
      </c>
      <c r="C15" s="721">
        <v>0</v>
      </c>
      <c r="D15" s="722">
        <v>0</v>
      </c>
      <c r="E15" s="49"/>
      <c r="F15" s="181"/>
      <c r="G15" s="49"/>
      <c r="H15" s="49"/>
      <c r="I15" s="49"/>
    </row>
    <row r="16" spans="1:9" ht="15" x14ac:dyDescent="0.25">
      <c r="A16" s="93" t="s">
        <v>1107</v>
      </c>
      <c r="B16" s="208"/>
      <c r="C16" s="721"/>
      <c r="D16" s="722"/>
      <c r="E16" s="49"/>
      <c r="F16" s="181"/>
      <c r="G16" s="49"/>
      <c r="H16" s="49"/>
      <c r="I16" s="49"/>
    </row>
    <row r="17" spans="1:9" ht="15" x14ac:dyDescent="0.25">
      <c r="A17" s="93"/>
      <c r="B17" s="208"/>
      <c r="C17" s="721"/>
      <c r="D17" s="722"/>
      <c r="E17" s="49"/>
      <c r="F17" s="181"/>
      <c r="G17" s="49"/>
      <c r="H17" s="49"/>
      <c r="I17" s="49"/>
    </row>
    <row r="18" spans="1:9" ht="15" x14ac:dyDescent="0.25">
      <c r="A18" s="93"/>
      <c r="B18" s="208"/>
      <c r="C18" s="721"/>
      <c r="D18" s="722"/>
      <c r="E18" s="49"/>
      <c r="F18" s="181"/>
      <c r="G18" s="49"/>
      <c r="H18" s="49"/>
      <c r="I18" s="49"/>
    </row>
    <row r="19" spans="1:9" ht="15" x14ac:dyDescent="0.25">
      <c r="A19" s="93"/>
      <c r="B19" s="208"/>
      <c r="C19" s="721"/>
      <c r="D19" s="722"/>
      <c r="E19" s="49"/>
      <c r="F19" s="181"/>
      <c r="G19" s="49"/>
      <c r="H19" s="49"/>
      <c r="I19" s="49"/>
    </row>
    <row r="20" spans="1:9" ht="15" x14ac:dyDescent="0.25">
      <c r="A20" s="93"/>
      <c r="B20" s="208"/>
      <c r="C20" s="721"/>
      <c r="D20" s="722"/>
      <c r="E20" s="49"/>
      <c r="F20" s="181"/>
      <c r="G20" s="49"/>
      <c r="H20" s="49"/>
      <c r="I20" s="49"/>
    </row>
    <row r="21" spans="1:9" ht="15" x14ac:dyDescent="0.25">
      <c r="A21" s="137" t="s">
        <v>864</v>
      </c>
      <c r="B21" s="208"/>
      <c r="C21" s="721"/>
      <c r="D21" s="722"/>
      <c r="E21" s="49"/>
      <c r="F21" s="181"/>
      <c r="G21" s="49"/>
      <c r="H21" s="49"/>
      <c r="I21" s="49"/>
    </row>
    <row r="22" spans="1:9" ht="15" x14ac:dyDescent="0.25">
      <c r="A22" s="49"/>
      <c r="B22" s="208"/>
      <c r="C22" s="721"/>
      <c r="D22" s="722"/>
      <c r="E22" s="49"/>
      <c r="F22" s="181"/>
      <c r="G22" s="49"/>
      <c r="H22" s="49"/>
      <c r="I22" s="49"/>
    </row>
    <row r="23" spans="1:9" ht="15" x14ac:dyDescent="0.25">
      <c r="A23" s="89" t="s">
        <v>1108</v>
      </c>
      <c r="B23" s="208"/>
      <c r="C23" s="721"/>
      <c r="D23" s="722"/>
      <c r="E23" s="49"/>
      <c r="F23" s="181"/>
      <c r="G23" s="49"/>
      <c r="H23" s="49"/>
      <c r="I23" s="49"/>
    </row>
    <row r="24" spans="1:9" ht="15" x14ac:dyDescent="0.25">
      <c r="B24" s="208">
        <v>6501</v>
      </c>
      <c r="C24" s="721">
        <v>0</v>
      </c>
      <c r="D24" s="722">
        <v>0</v>
      </c>
      <c r="E24" s="49"/>
      <c r="F24" s="181"/>
      <c r="G24" s="49"/>
      <c r="H24" s="49"/>
      <c r="I24" s="49"/>
    </row>
    <row r="25" spans="1:9" ht="15" x14ac:dyDescent="0.25">
      <c r="A25" s="89" t="s">
        <v>1109</v>
      </c>
      <c r="B25" s="208"/>
      <c r="C25" s="721"/>
      <c r="D25" s="722"/>
      <c r="E25" s="49"/>
      <c r="F25" s="181"/>
      <c r="G25" s="49"/>
      <c r="H25" s="49"/>
      <c r="I25" s="49"/>
    </row>
    <row r="26" spans="1:9" ht="15" x14ac:dyDescent="0.25">
      <c r="B26" s="208">
        <v>6502</v>
      </c>
      <c r="C26" s="721">
        <v>0</v>
      </c>
      <c r="D26" s="722">
        <v>0</v>
      </c>
      <c r="E26" s="49"/>
      <c r="F26" s="181"/>
      <c r="G26" s="49"/>
      <c r="H26" s="49"/>
      <c r="I26" s="49"/>
    </row>
    <row r="27" spans="1:9" ht="15" x14ac:dyDescent="0.25">
      <c r="A27" s="93" t="s">
        <v>644</v>
      </c>
      <c r="B27" s="208"/>
      <c r="C27" s="721">
        <f>C29-C31</f>
        <v>0</v>
      </c>
      <c r="D27" s="723">
        <f>D29-D31</f>
        <v>0</v>
      </c>
      <c r="E27" s="49"/>
      <c r="F27" s="181"/>
      <c r="G27" s="49"/>
      <c r="H27" s="49"/>
      <c r="I27" s="49"/>
    </row>
    <row r="28" spans="1:9" ht="15" x14ac:dyDescent="0.25">
      <c r="B28" s="208"/>
      <c r="C28" s="721"/>
      <c r="D28" s="722"/>
      <c r="E28" s="49"/>
      <c r="F28" s="181"/>
      <c r="G28" s="49"/>
      <c r="H28" s="49"/>
      <c r="I28" s="49"/>
    </row>
    <row r="29" spans="1:9" ht="15" x14ac:dyDescent="0.25">
      <c r="A29" s="93" t="s">
        <v>865</v>
      </c>
      <c r="B29" s="208">
        <v>6510</v>
      </c>
      <c r="C29" s="721">
        <v>0</v>
      </c>
      <c r="D29" s="722">
        <v>0</v>
      </c>
      <c r="E29" s="49"/>
      <c r="F29" s="181"/>
      <c r="G29" s="49"/>
      <c r="H29" s="49"/>
      <c r="I29" s="49"/>
    </row>
    <row r="30" spans="1:9" ht="15" x14ac:dyDescent="0.25">
      <c r="B30" s="208"/>
      <c r="C30" s="721"/>
      <c r="D30" s="722"/>
      <c r="E30" s="49"/>
      <c r="F30" s="181"/>
      <c r="G30" s="49"/>
      <c r="H30" s="49"/>
      <c r="I30" s="49"/>
    </row>
    <row r="31" spans="1:9" ht="15" x14ac:dyDescent="0.25">
      <c r="A31" s="93" t="s">
        <v>866</v>
      </c>
      <c r="B31" s="208">
        <v>6511</v>
      </c>
      <c r="C31" s="721">
        <v>0</v>
      </c>
      <c r="D31" s="722">
        <v>0</v>
      </c>
      <c r="E31" s="49"/>
      <c r="F31" s="181"/>
      <c r="G31" s="49"/>
      <c r="H31" s="49"/>
      <c r="I31" s="49"/>
    </row>
    <row r="32" spans="1:9" ht="15" x14ac:dyDescent="0.25">
      <c r="B32" s="208"/>
      <c r="C32" s="721"/>
      <c r="D32" s="722"/>
      <c r="E32" s="49"/>
      <c r="F32" s="181"/>
      <c r="G32" s="49"/>
      <c r="H32" s="49"/>
      <c r="I32" s="49"/>
    </row>
    <row r="33" spans="1:9" ht="15" x14ac:dyDescent="0.25">
      <c r="A33" s="89" t="s">
        <v>242</v>
      </c>
      <c r="B33" s="208"/>
      <c r="C33" s="721">
        <f>C35+C40-C42</f>
        <v>0</v>
      </c>
      <c r="D33" s="723">
        <f>D35+D40-D42</f>
        <v>0</v>
      </c>
      <c r="E33" s="49"/>
      <c r="F33" s="181"/>
      <c r="G33" s="49"/>
      <c r="H33" s="49"/>
      <c r="I33" s="49"/>
    </row>
    <row r="34" spans="1:9" ht="15" x14ac:dyDescent="0.25">
      <c r="B34" s="208"/>
      <c r="C34" s="721"/>
      <c r="D34" s="722"/>
      <c r="E34" s="49"/>
      <c r="F34" s="181"/>
      <c r="G34" s="49"/>
      <c r="H34" s="49"/>
      <c r="I34" s="49"/>
    </row>
    <row r="35" spans="1:9" ht="15" x14ac:dyDescent="0.25">
      <c r="A35" s="93" t="s">
        <v>1110</v>
      </c>
      <c r="B35" s="208">
        <v>653</v>
      </c>
      <c r="C35" s="721">
        <v>0</v>
      </c>
      <c r="D35" s="722">
        <v>0</v>
      </c>
      <c r="E35" s="49"/>
      <c r="F35" s="181"/>
      <c r="G35" s="49"/>
      <c r="H35" s="49"/>
      <c r="I35" s="49"/>
    </row>
    <row r="36" spans="1:9" ht="15" x14ac:dyDescent="0.25">
      <c r="A36" s="93" t="s">
        <v>867</v>
      </c>
      <c r="B36" s="208"/>
      <c r="C36" s="721"/>
      <c r="D36" s="722"/>
      <c r="E36" s="49"/>
      <c r="F36" s="181"/>
      <c r="G36" s="49"/>
      <c r="H36" s="49"/>
      <c r="I36" s="49"/>
    </row>
    <row r="37" spans="1:9" ht="15" x14ac:dyDescent="0.25">
      <c r="B37" s="208"/>
      <c r="C37" s="721"/>
      <c r="D37" s="722"/>
      <c r="E37" s="49"/>
      <c r="F37" s="181"/>
      <c r="G37" s="49"/>
      <c r="H37" s="49"/>
      <c r="I37" s="49"/>
    </row>
    <row r="38" spans="1:9" ht="15" x14ac:dyDescent="0.25">
      <c r="A38" s="118" t="s">
        <v>645</v>
      </c>
      <c r="B38" s="208"/>
      <c r="C38" s="721"/>
      <c r="D38" s="722"/>
      <c r="E38" s="49"/>
      <c r="F38" s="181"/>
      <c r="G38" s="49"/>
      <c r="H38" s="49"/>
      <c r="I38" s="49"/>
    </row>
    <row r="39" spans="1:9" ht="15" x14ac:dyDescent="0.25">
      <c r="A39" s="118"/>
      <c r="B39" s="208"/>
      <c r="C39" s="721"/>
      <c r="D39" s="722"/>
      <c r="E39" s="49"/>
      <c r="F39" s="181"/>
      <c r="G39" s="49"/>
      <c r="H39" s="49"/>
      <c r="I39" s="49"/>
    </row>
    <row r="40" spans="1:9" ht="15" x14ac:dyDescent="0.25">
      <c r="A40" s="93" t="s">
        <v>868</v>
      </c>
      <c r="B40" s="208">
        <v>6560</v>
      </c>
      <c r="C40" s="721">
        <v>0</v>
      </c>
      <c r="D40" s="722">
        <v>0</v>
      </c>
      <c r="E40" s="49"/>
      <c r="F40" s="181"/>
      <c r="G40" s="49"/>
      <c r="H40" s="49"/>
      <c r="I40" s="49"/>
    </row>
    <row r="41" spans="1:9" ht="15" x14ac:dyDescent="0.25">
      <c r="B41" s="208"/>
      <c r="C41" s="721"/>
      <c r="D41" s="722"/>
      <c r="E41" s="49"/>
      <c r="F41" s="181"/>
      <c r="G41" s="49"/>
      <c r="H41" s="49"/>
      <c r="I41" s="49"/>
    </row>
    <row r="42" spans="1:9" ht="15" x14ac:dyDescent="0.25">
      <c r="A42" s="93" t="s">
        <v>869</v>
      </c>
      <c r="B42" s="208">
        <v>6561</v>
      </c>
      <c r="C42" s="721">
        <v>0</v>
      </c>
      <c r="D42" s="722">
        <v>0</v>
      </c>
      <c r="E42" s="49"/>
      <c r="F42" s="181"/>
      <c r="G42" s="49"/>
      <c r="H42" s="49"/>
      <c r="I42" s="49"/>
    </row>
    <row r="43" spans="1:9" ht="15" x14ac:dyDescent="0.25">
      <c r="B43" s="208"/>
      <c r="C43" s="721"/>
      <c r="D43" s="722"/>
      <c r="E43" s="49"/>
      <c r="F43" s="181"/>
      <c r="G43" s="49"/>
      <c r="H43" s="49"/>
      <c r="I43" s="49"/>
    </row>
    <row r="44" spans="1:9" ht="15" x14ac:dyDescent="0.25">
      <c r="A44" s="93" t="s">
        <v>870</v>
      </c>
      <c r="B44" s="208"/>
      <c r="C44" s="721"/>
      <c r="D44" s="722"/>
    </row>
    <row r="45" spans="1:9" ht="15" x14ac:dyDescent="0.25">
      <c r="A45" s="93" t="s">
        <v>1111</v>
      </c>
      <c r="B45" s="208">
        <v>654</v>
      </c>
      <c r="C45" s="721">
        <v>0</v>
      </c>
      <c r="D45" s="722">
        <v>0</v>
      </c>
    </row>
    <row r="46" spans="1:9" ht="15" x14ac:dyDescent="0.25">
      <c r="A46" s="93" t="s">
        <v>1112</v>
      </c>
      <c r="B46" s="208">
        <v>655</v>
      </c>
      <c r="C46" s="721">
        <v>0</v>
      </c>
      <c r="D46" s="722">
        <v>0</v>
      </c>
    </row>
    <row r="47" spans="1:9" ht="15" x14ac:dyDescent="0.25">
      <c r="B47" s="209"/>
      <c r="C47" s="724"/>
      <c r="D47" s="725"/>
    </row>
  </sheetData>
  <protectedRanges>
    <protectedRange sqref="A1:IV1 C1:D3 C48:D65536" name="Plage3"/>
    <protectedRange sqref="C4:D47" name="Plage3_1"/>
  </protectedRanges>
  <mergeCells count="1">
    <mergeCell ref="B1:C1"/>
  </mergeCells>
  <phoneticPr fontId="0" type="noConversion"/>
  <pageMargins left="0.7" right="0.7" top="0.75" bottom="0.75" header="0.3" footer="0.3"/>
  <pageSetup paperSize="9" scale="91"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29"/>
  <sheetViews>
    <sheetView topLeftCell="A4" workbookViewId="0">
      <selection activeCell="A4" sqref="A4:J29"/>
    </sheetView>
  </sheetViews>
  <sheetFormatPr defaultColWidth="11.42578125" defaultRowHeight="12.75" x14ac:dyDescent="0.2"/>
  <cols>
    <col min="1" max="3" width="11.42578125" customWidth="1"/>
    <col min="4" max="4" width="14.140625" customWidth="1"/>
    <col min="5" max="6" width="11.42578125" customWidth="1"/>
    <col min="7" max="7" width="16.85546875" customWidth="1"/>
    <col min="8" max="8" width="11.42578125" customWidth="1"/>
    <col min="9" max="9" width="11.42578125" style="75" customWidth="1"/>
    <col min="10" max="10" width="13" style="75" customWidth="1"/>
  </cols>
  <sheetData>
    <row r="1" spans="1:10" x14ac:dyDescent="0.2">
      <c r="A1" s="307" t="s">
        <v>845</v>
      </c>
      <c r="B1" s="891">
        <f>'1'!O15</f>
        <v>0</v>
      </c>
      <c r="C1" s="887"/>
      <c r="D1" s="439" t="s">
        <v>1113</v>
      </c>
    </row>
    <row r="2" spans="1:10" x14ac:dyDescent="0.2">
      <c r="A2" s="529"/>
      <c r="B2" s="530"/>
      <c r="C2" s="531"/>
      <c r="D2" s="529"/>
      <c r="E2" s="16"/>
      <c r="F2" s="17"/>
    </row>
    <row r="3" spans="1:10" ht="25.5" customHeight="1" x14ac:dyDescent="0.2">
      <c r="A3" s="998" t="s">
        <v>901</v>
      </c>
      <c r="B3" s="998"/>
      <c r="C3" s="998"/>
      <c r="D3" s="998"/>
      <c r="E3" s="998"/>
      <c r="F3" s="998"/>
      <c r="G3" s="998"/>
    </row>
    <row r="4" spans="1:10" ht="15" customHeight="1" x14ac:dyDescent="0.2">
      <c r="A4" s="418"/>
      <c r="H4" s="648" t="s">
        <v>36</v>
      </c>
      <c r="I4" s="718" t="s">
        <v>146</v>
      </c>
      <c r="J4" s="718" t="s">
        <v>82</v>
      </c>
    </row>
    <row r="5" spans="1:10" ht="21" customHeight="1" x14ac:dyDescent="0.2">
      <c r="A5" s="1002" t="s">
        <v>899</v>
      </c>
      <c r="B5" s="1002"/>
      <c r="C5" s="1002"/>
      <c r="D5" s="1002"/>
      <c r="E5" s="1002"/>
      <c r="F5" s="1002"/>
      <c r="G5" s="1002"/>
      <c r="H5" s="436">
        <v>76</v>
      </c>
      <c r="I5" s="726">
        <f>I6+I11</f>
        <v>0</v>
      </c>
      <c r="J5" s="726">
        <f>J6+J11</f>
        <v>0</v>
      </c>
    </row>
    <row r="6" spans="1:10" ht="22.5" customHeight="1" x14ac:dyDescent="0.2">
      <c r="A6" s="999" t="s">
        <v>900</v>
      </c>
      <c r="B6" s="999"/>
      <c r="C6" s="999"/>
      <c r="D6" s="999"/>
      <c r="E6" s="999"/>
      <c r="F6" s="999"/>
      <c r="G6" s="999"/>
      <c r="H6" s="436" t="s">
        <v>871</v>
      </c>
      <c r="I6" s="726">
        <f>SUM(I7:I10)</f>
        <v>0</v>
      </c>
      <c r="J6" s="726">
        <f>SUM(J7:J10)</f>
        <v>0</v>
      </c>
    </row>
    <row r="7" spans="1:10" ht="24.75" customHeight="1" x14ac:dyDescent="0.2">
      <c r="A7" s="965" t="s">
        <v>877</v>
      </c>
      <c r="B7" s="965"/>
      <c r="C7" s="965"/>
      <c r="D7" s="965"/>
      <c r="E7" s="965"/>
      <c r="F7" s="965"/>
      <c r="G7" s="997"/>
      <c r="H7" s="436">
        <v>760</v>
      </c>
      <c r="I7" s="726"/>
      <c r="J7" s="727"/>
    </row>
    <row r="8" spans="1:10" ht="24.75" customHeight="1" x14ac:dyDescent="0.2">
      <c r="A8" s="965" t="s">
        <v>878</v>
      </c>
      <c r="B8" s="965"/>
      <c r="C8" s="965"/>
      <c r="D8" s="965"/>
      <c r="E8" s="965"/>
      <c r="F8" s="965"/>
      <c r="G8" s="997"/>
      <c r="H8" s="436">
        <v>7620</v>
      </c>
      <c r="I8" s="726"/>
      <c r="J8" s="727"/>
    </row>
    <row r="9" spans="1:10" ht="17.25" customHeight="1" x14ac:dyDescent="0.2">
      <c r="A9" s="965" t="s">
        <v>879</v>
      </c>
      <c r="B9" s="965"/>
      <c r="C9" s="965"/>
      <c r="D9" s="965"/>
      <c r="E9" s="965"/>
      <c r="F9" s="965"/>
      <c r="G9" s="997"/>
      <c r="H9" s="436">
        <v>7630</v>
      </c>
      <c r="I9" s="726"/>
      <c r="J9" s="727"/>
    </row>
    <row r="10" spans="1:10" ht="16.5" customHeight="1" x14ac:dyDescent="0.2">
      <c r="A10" s="965" t="s">
        <v>880</v>
      </c>
      <c r="B10" s="965"/>
      <c r="C10" s="965"/>
      <c r="D10" s="965"/>
      <c r="E10" s="965"/>
      <c r="F10" s="965"/>
      <c r="G10" s="997"/>
      <c r="H10" s="436" t="s">
        <v>872</v>
      </c>
      <c r="I10" s="726"/>
      <c r="J10" s="727"/>
    </row>
    <row r="11" spans="1:10" ht="18.75" customHeight="1" x14ac:dyDescent="0.2">
      <c r="A11" s="999" t="s">
        <v>881</v>
      </c>
      <c r="B11" s="999"/>
      <c r="C11" s="999"/>
      <c r="D11" s="999"/>
      <c r="E11" s="999"/>
      <c r="F11" s="999"/>
      <c r="G11" s="999"/>
      <c r="H11" s="436" t="s">
        <v>873</v>
      </c>
      <c r="I11" s="726">
        <f>SUM(I12:I15)</f>
        <v>0</v>
      </c>
      <c r="J11" s="726">
        <f>SUM(J12:J15)</f>
        <v>0</v>
      </c>
    </row>
    <row r="12" spans="1:10" ht="18.75" customHeight="1" x14ac:dyDescent="0.2">
      <c r="A12" s="965" t="s">
        <v>882</v>
      </c>
      <c r="B12" s="965"/>
      <c r="C12" s="965"/>
      <c r="D12" s="965"/>
      <c r="E12" s="965"/>
      <c r="F12" s="965"/>
      <c r="G12" s="997"/>
      <c r="H12" s="436">
        <v>761</v>
      </c>
      <c r="I12" s="726"/>
      <c r="J12" s="727"/>
    </row>
    <row r="13" spans="1:10" ht="18" customHeight="1" x14ac:dyDescent="0.2">
      <c r="A13" s="965" t="s">
        <v>883</v>
      </c>
      <c r="B13" s="965"/>
      <c r="C13" s="965"/>
      <c r="D13" s="965"/>
      <c r="E13" s="965"/>
      <c r="F13" s="965"/>
      <c r="G13" s="997"/>
      <c r="H13" s="436">
        <v>7621</v>
      </c>
      <c r="I13" s="726"/>
      <c r="J13" s="727"/>
    </row>
    <row r="14" spans="1:10" ht="18" customHeight="1" x14ac:dyDescent="0.2">
      <c r="A14" s="965" t="s">
        <v>884</v>
      </c>
      <c r="B14" s="965"/>
      <c r="C14" s="965"/>
      <c r="D14" s="965"/>
      <c r="E14" s="965"/>
      <c r="F14" s="965"/>
      <c r="G14" s="997"/>
      <c r="H14" s="436">
        <v>7631</v>
      </c>
      <c r="I14" s="726"/>
      <c r="J14" s="727"/>
    </row>
    <row r="15" spans="1:10" ht="27" customHeight="1" x14ac:dyDescent="0.2">
      <c r="A15" s="965" t="s">
        <v>885</v>
      </c>
      <c r="B15" s="965"/>
      <c r="C15" s="965"/>
      <c r="D15" s="965"/>
      <c r="E15" s="965"/>
      <c r="F15" s="965"/>
      <c r="G15" s="997"/>
      <c r="H15" s="436">
        <v>769</v>
      </c>
      <c r="I15" s="726"/>
      <c r="J15" s="727"/>
    </row>
    <row r="16" spans="1:10" ht="15" x14ac:dyDescent="0.2">
      <c r="A16" s="1000"/>
      <c r="B16" s="1000"/>
      <c r="C16" s="1000"/>
      <c r="D16" s="1000"/>
      <c r="E16" s="1000"/>
      <c r="F16" s="1000"/>
      <c r="G16" s="1001"/>
      <c r="H16" s="436"/>
      <c r="I16" s="726"/>
      <c r="J16" s="727"/>
    </row>
    <row r="17" spans="1:10" ht="24" customHeight="1" x14ac:dyDescent="0.2">
      <c r="A17" s="1002" t="s">
        <v>886</v>
      </c>
      <c r="B17" s="1002"/>
      <c r="C17" s="1002"/>
      <c r="D17" s="1002"/>
      <c r="E17" s="1002"/>
      <c r="F17" s="1002"/>
      <c r="G17" s="1002"/>
      <c r="H17" s="436">
        <v>66</v>
      </c>
      <c r="I17" s="726">
        <f>I18+I24</f>
        <v>0</v>
      </c>
      <c r="J17" s="726">
        <f>J18+J24</f>
        <v>0</v>
      </c>
    </row>
    <row r="18" spans="1:10" ht="18.75" customHeight="1" x14ac:dyDescent="0.2">
      <c r="A18" s="999" t="s">
        <v>887</v>
      </c>
      <c r="B18" s="999"/>
      <c r="C18" s="999"/>
      <c r="D18" s="999"/>
      <c r="E18" s="999"/>
      <c r="F18" s="999"/>
      <c r="G18" s="999"/>
      <c r="H18" s="436" t="s">
        <v>874</v>
      </c>
      <c r="I18" s="726">
        <f>SUM(I19:I23)</f>
        <v>0</v>
      </c>
      <c r="J18" s="726">
        <f>SUM(J19:J23)</f>
        <v>0</v>
      </c>
    </row>
    <row r="19" spans="1:10" ht="27" customHeight="1" x14ac:dyDescent="0.2">
      <c r="A19" s="965" t="s">
        <v>888</v>
      </c>
      <c r="B19" s="965"/>
      <c r="C19" s="965"/>
      <c r="D19" s="965"/>
      <c r="E19" s="965"/>
      <c r="F19" s="965"/>
      <c r="G19" s="997"/>
      <c r="H19" s="436">
        <v>660</v>
      </c>
      <c r="I19" s="726"/>
      <c r="J19" s="727"/>
    </row>
    <row r="20" spans="1:10" ht="27" customHeight="1" x14ac:dyDescent="0.2">
      <c r="A20" s="965" t="s">
        <v>889</v>
      </c>
      <c r="B20" s="965"/>
      <c r="C20" s="965"/>
      <c r="D20" s="965"/>
      <c r="E20" s="965"/>
      <c r="F20" s="965"/>
      <c r="G20" s="997"/>
      <c r="H20" s="436">
        <v>6620</v>
      </c>
      <c r="I20" s="726"/>
      <c r="J20" s="727"/>
    </row>
    <row r="21" spans="1:10" ht="25.5" customHeight="1" x14ac:dyDescent="0.2">
      <c r="A21" s="965" t="s">
        <v>890</v>
      </c>
      <c r="B21" s="965"/>
      <c r="C21" s="965"/>
      <c r="D21" s="965"/>
      <c r="E21" s="965"/>
      <c r="F21" s="965"/>
      <c r="G21" s="997"/>
      <c r="H21" s="436">
        <v>6630</v>
      </c>
      <c r="I21" s="726"/>
      <c r="J21" s="727"/>
    </row>
    <row r="22" spans="1:10" ht="24" customHeight="1" x14ac:dyDescent="0.2">
      <c r="A22" s="965" t="s">
        <v>891</v>
      </c>
      <c r="B22" s="965"/>
      <c r="C22" s="965"/>
      <c r="D22" s="965"/>
      <c r="E22" s="965"/>
      <c r="F22" s="965"/>
      <c r="G22" s="997"/>
      <c r="H22" s="436" t="s">
        <v>875</v>
      </c>
      <c r="I22" s="726"/>
      <c r="J22" s="727"/>
    </row>
    <row r="23" spans="1:10" ht="22.5" customHeight="1" x14ac:dyDescent="0.2">
      <c r="A23" s="965" t="s">
        <v>892</v>
      </c>
      <c r="B23" s="965"/>
      <c r="C23" s="965"/>
      <c r="D23" s="965"/>
      <c r="E23" s="965"/>
      <c r="F23" s="965"/>
      <c r="G23" s="997"/>
      <c r="H23" s="436">
        <v>6690</v>
      </c>
      <c r="I23" s="726"/>
      <c r="J23" s="727"/>
    </row>
    <row r="24" spans="1:10" ht="22.5" customHeight="1" x14ac:dyDescent="0.2">
      <c r="A24" s="999" t="s">
        <v>893</v>
      </c>
      <c r="B24" s="999"/>
      <c r="C24" s="999"/>
      <c r="D24" s="999"/>
      <c r="E24" s="999"/>
      <c r="F24" s="999"/>
      <c r="G24" s="999"/>
      <c r="H24" s="436" t="s">
        <v>876</v>
      </c>
      <c r="I24" s="726">
        <f>SUM(I25:I29)</f>
        <v>0</v>
      </c>
      <c r="J24" s="726">
        <f>SUM(J25:J29)</f>
        <v>0</v>
      </c>
    </row>
    <row r="25" spans="1:10" ht="21.75" customHeight="1" x14ac:dyDescent="0.2">
      <c r="A25" s="965" t="s">
        <v>894</v>
      </c>
      <c r="B25" s="965"/>
      <c r="C25" s="965"/>
      <c r="D25" s="965"/>
      <c r="E25" s="965"/>
      <c r="F25" s="965"/>
      <c r="G25" s="997"/>
      <c r="H25" s="436">
        <v>661</v>
      </c>
      <c r="I25" s="726"/>
      <c r="J25" s="727"/>
    </row>
    <row r="26" spans="1:10" ht="20.25" customHeight="1" x14ac:dyDescent="0.2">
      <c r="A26" s="965" t="s">
        <v>895</v>
      </c>
      <c r="B26" s="965"/>
      <c r="C26" s="965"/>
      <c r="D26" s="965"/>
      <c r="E26" s="965"/>
      <c r="F26" s="965"/>
      <c r="G26" s="997"/>
      <c r="H26" s="436">
        <v>6621</v>
      </c>
      <c r="I26" s="726"/>
      <c r="J26" s="727"/>
    </row>
    <row r="27" spans="1:10" ht="19.5" customHeight="1" x14ac:dyDescent="0.2">
      <c r="A27" s="965" t="s">
        <v>896</v>
      </c>
      <c r="B27" s="965"/>
      <c r="C27" s="965"/>
      <c r="D27" s="965"/>
      <c r="E27" s="965"/>
      <c r="F27" s="965"/>
      <c r="G27" s="997"/>
      <c r="H27" s="436">
        <v>6631</v>
      </c>
      <c r="I27" s="726"/>
      <c r="J27" s="727"/>
    </row>
    <row r="28" spans="1:10" ht="21" customHeight="1" x14ac:dyDescent="0.2">
      <c r="A28" s="965" t="s">
        <v>897</v>
      </c>
      <c r="B28" s="965"/>
      <c r="C28" s="965"/>
      <c r="D28" s="965"/>
      <c r="E28" s="965"/>
      <c r="F28" s="965"/>
      <c r="G28" s="997"/>
      <c r="H28" s="436">
        <v>668</v>
      </c>
      <c r="I28" s="726"/>
      <c r="J28" s="727"/>
    </row>
    <row r="29" spans="1:10" ht="21.75" customHeight="1" x14ac:dyDescent="0.2">
      <c r="A29" s="965" t="s">
        <v>898</v>
      </c>
      <c r="B29" s="965"/>
      <c r="C29" s="965"/>
      <c r="D29" s="965"/>
      <c r="E29" s="965"/>
      <c r="F29" s="965"/>
      <c r="G29" s="997"/>
      <c r="H29" s="454">
        <v>6691</v>
      </c>
      <c r="I29" s="728"/>
      <c r="J29" s="729"/>
    </row>
  </sheetData>
  <protectedRanges>
    <protectedRange sqref="A1:D2" name="Plage2_3"/>
    <protectedRange sqref="I4:J4" name="Plage3_1"/>
  </protectedRanges>
  <mergeCells count="27">
    <mergeCell ref="A9:G9"/>
    <mergeCell ref="B1:C1"/>
    <mergeCell ref="A5:G5"/>
    <mergeCell ref="A6:G6"/>
    <mergeCell ref="A7:G7"/>
    <mergeCell ref="A8:G8"/>
    <mergeCell ref="A11:G11"/>
    <mergeCell ref="A12:G12"/>
    <mergeCell ref="A13:G13"/>
    <mergeCell ref="A14:G14"/>
    <mergeCell ref="A15:G15"/>
    <mergeCell ref="A28:G28"/>
    <mergeCell ref="A29:G29"/>
    <mergeCell ref="A3:G3"/>
    <mergeCell ref="A22:G22"/>
    <mergeCell ref="A23:G23"/>
    <mergeCell ref="A24:G24"/>
    <mergeCell ref="A25:G25"/>
    <mergeCell ref="A26:G26"/>
    <mergeCell ref="A27:G27"/>
    <mergeCell ref="A16:G16"/>
    <mergeCell ref="A17:G17"/>
    <mergeCell ref="A18:G18"/>
    <mergeCell ref="A19:G19"/>
    <mergeCell ref="A20:G20"/>
    <mergeCell ref="A21:G21"/>
    <mergeCell ref="A10:G10"/>
  </mergeCells>
  <phoneticPr fontId="0" type="noConversion"/>
  <pageMargins left="0.7" right="0.7" top="0.75" bottom="0.75" header="0.3" footer="0.3"/>
  <pageSetup paperSize="9" scale="71"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49"/>
  <sheetViews>
    <sheetView workbookViewId="0">
      <selection activeCell="I57" sqref="I57"/>
    </sheetView>
  </sheetViews>
  <sheetFormatPr defaultColWidth="11.42578125" defaultRowHeight="12.75" x14ac:dyDescent="0.2"/>
  <cols>
    <col min="1" max="1" width="79" customWidth="1"/>
    <col min="2" max="2" width="11.42578125" style="184" customWidth="1"/>
    <col min="3" max="3" width="11.7109375" style="75" customWidth="1"/>
    <col min="4" max="4" width="14.7109375" style="75" customWidth="1"/>
    <col min="5" max="5" width="8.5703125" customWidth="1"/>
  </cols>
  <sheetData>
    <row r="1" spans="1:9" s="31" customFormat="1" x14ac:dyDescent="0.2">
      <c r="A1" s="307" t="s">
        <v>81</v>
      </c>
      <c r="B1" s="821">
        <f>'1'!O15</f>
        <v>0</v>
      </c>
      <c r="C1" s="887"/>
      <c r="D1" s="385" t="s">
        <v>1114</v>
      </c>
      <c r="E1" s="32"/>
      <c r="F1" s="32"/>
      <c r="G1" s="32"/>
      <c r="H1" s="32"/>
      <c r="I1" s="51"/>
    </row>
    <row r="2" spans="1:9" s="31" customFormat="1" ht="15" customHeight="1" x14ac:dyDescent="0.2">
      <c r="A2" s="32"/>
      <c r="B2" s="51"/>
      <c r="C2" s="403"/>
      <c r="D2" s="403"/>
      <c r="E2" s="62"/>
      <c r="F2" s="62"/>
      <c r="G2" s="32"/>
      <c r="H2" s="32"/>
      <c r="I2" s="32"/>
    </row>
    <row r="3" spans="1:9" x14ac:dyDescent="0.2">
      <c r="A3" s="136" t="s">
        <v>405</v>
      </c>
      <c r="B3" s="245"/>
      <c r="C3" s="730"/>
      <c r="D3" s="730"/>
      <c r="E3" s="197"/>
      <c r="F3" s="49"/>
    </row>
    <row r="4" spans="1:9" ht="11.25" customHeight="1" x14ac:dyDescent="0.2">
      <c r="A4" s="68" t="s">
        <v>406</v>
      </c>
      <c r="B4" s="246" t="s">
        <v>36</v>
      </c>
      <c r="C4" s="731" t="s">
        <v>146</v>
      </c>
      <c r="D4" s="732" t="s">
        <v>82</v>
      </c>
      <c r="E4" s="199"/>
      <c r="F4" s="49"/>
    </row>
    <row r="5" spans="1:9" x14ac:dyDescent="0.2">
      <c r="B5" s="208"/>
      <c r="C5" s="733"/>
      <c r="D5" s="733"/>
      <c r="E5" s="49"/>
      <c r="F5" s="49"/>
    </row>
    <row r="6" spans="1:9" ht="15" x14ac:dyDescent="0.25">
      <c r="A6" s="3"/>
      <c r="B6" s="208"/>
      <c r="C6" s="734"/>
      <c r="D6" s="734"/>
      <c r="E6" s="49"/>
      <c r="F6" s="49"/>
    </row>
    <row r="7" spans="1:9" ht="15" x14ac:dyDescent="0.25">
      <c r="A7" s="3" t="s">
        <v>407</v>
      </c>
      <c r="B7" s="208">
        <v>9134</v>
      </c>
      <c r="C7" s="734">
        <f>C9-C11+C13</f>
        <v>0</v>
      </c>
      <c r="D7" s="735">
        <f>D9-D11+D13</f>
        <v>0</v>
      </c>
      <c r="E7" s="49"/>
      <c r="F7" s="49"/>
    </row>
    <row r="8" spans="1:9" ht="15" x14ac:dyDescent="0.25">
      <c r="A8" s="3"/>
      <c r="B8" s="208"/>
      <c r="C8" s="734"/>
      <c r="D8" s="734"/>
      <c r="E8" s="49"/>
      <c r="F8" s="49"/>
    </row>
    <row r="9" spans="1:9" ht="15" x14ac:dyDescent="0.25">
      <c r="A9" s="3" t="s">
        <v>408</v>
      </c>
      <c r="B9" s="208">
        <v>9135</v>
      </c>
      <c r="C9" s="734">
        <v>0</v>
      </c>
      <c r="D9" s="734">
        <v>0</v>
      </c>
      <c r="E9" s="49"/>
      <c r="F9" s="49"/>
    </row>
    <row r="10" spans="1:9" ht="15" x14ac:dyDescent="0.25">
      <c r="A10" s="3"/>
      <c r="B10" s="208"/>
      <c r="C10" s="734"/>
      <c r="D10" s="734"/>
      <c r="E10" s="49"/>
      <c r="F10" s="49"/>
    </row>
    <row r="11" spans="1:9" ht="15" x14ac:dyDescent="0.25">
      <c r="A11" s="3" t="s">
        <v>409</v>
      </c>
      <c r="B11" s="208">
        <v>9136</v>
      </c>
      <c r="C11" s="734">
        <v>0</v>
      </c>
      <c r="D11" s="734">
        <v>0</v>
      </c>
      <c r="E11" s="49"/>
      <c r="F11" s="49"/>
    </row>
    <row r="12" spans="1:9" ht="15" x14ac:dyDescent="0.25">
      <c r="A12" s="3"/>
      <c r="B12" s="208"/>
      <c r="C12" s="734"/>
      <c r="D12" s="734"/>
      <c r="E12" s="49"/>
      <c r="F12" s="49"/>
    </row>
    <row r="13" spans="1:9" ht="15" x14ac:dyDescent="0.25">
      <c r="A13" s="3" t="s">
        <v>410</v>
      </c>
      <c r="B13" s="208">
        <v>9137</v>
      </c>
      <c r="C13" s="734">
        <v>0</v>
      </c>
      <c r="D13" s="734">
        <v>0</v>
      </c>
      <c r="E13" s="49"/>
      <c r="F13" s="49"/>
    </row>
    <row r="14" spans="1:9" ht="15" x14ac:dyDescent="0.25">
      <c r="A14" s="3"/>
      <c r="B14" s="208"/>
      <c r="C14" s="734"/>
      <c r="D14" s="734"/>
      <c r="E14" s="49"/>
      <c r="F14" s="49"/>
    </row>
    <row r="15" spans="1:9" ht="15" x14ac:dyDescent="0.25">
      <c r="A15" s="3" t="s">
        <v>411</v>
      </c>
      <c r="B15" s="208">
        <v>9138</v>
      </c>
      <c r="C15" s="734">
        <f>C17+C19</f>
        <v>0</v>
      </c>
      <c r="D15" s="735">
        <f>D17+D19</f>
        <v>0</v>
      </c>
      <c r="E15" s="49"/>
      <c r="F15" s="49"/>
    </row>
    <row r="16" spans="1:9" ht="15" x14ac:dyDescent="0.25">
      <c r="A16" s="3"/>
      <c r="B16" s="208"/>
      <c r="C16" s="734"/>
      <c r="D16" s="734"/>
      <c r="E16" s="49"/>
      <c r="F16" s="49"/>
    </row>
    <row r="17" spans="1:6" ht="15" x14ac:dyDescent="0.25">
      <c r="A17" s="3" t="s">
        <v>412</v>
      </c>
      <c r="B17" s="208">
        <v>9139</v>
      </c>
      <c r="C17" s="734">
        <v>0</v>
      </c>
      <c r="D17" s="734">
        <v>0</v>
      </c>
      <c r="E17" s="49"/>
      <c r="F17" s="49"/>
    </row>
    <row r="18" spans="1:6" ht="15" x14ac:dyDescent="0.25">
      <c r="A18" s="3"/>
      <c r="B18" s="208"/>
      <c r="C18" s="734"/>
      <c r="D18" s="734"/>
      <c r="E18" s="49"/>
      <c r="F18" s="49"/>
    </row>
    <row r="19" spans="1:6" ht="15" x14ac:dyDescent="0.25">
      <c r="A19" s="3" t="s">
        <v>413</v>
      </c>
      <c r="B19" s="208">
        <v>9140</v>
      </c>
      <c r="C19" s="734">
        <v>0</v>
      </c>
      <c r="D19" s="734">
        <v>0</v>
      </c>
      <c r="E19" s="49"/>
      <c r="F19" s="49"/>
    </row>
    <row r="20" spans="1:6" ht="15" x14ac:dyDescent="0.25">
      <c r="A20" s="3"/>
      <c r="B20" s="208"/>
      <c r="C20" s="734"/>
      <c r="D20" s="734"/>
      <c r="E20" s="49"/>
      <c r="F20" s="49"/>
    </row>
    <row r="21" spans="1:6" ht="15" x14ac:dyDescent="0.25">
      <c r="A21" s="3" t="s">
        <v>414</v>
      </c>
      <c r="B21" s="208"/>
      <c r="C21" s="734"/>
      <c r="D21" s="734"/>
      <c r="E21" s="49"/>
      <c r="F21" s="49"/>
    </row>
    <row r="22" spans="1:6" ht="15" x14ac:dyDescent="0.25">
      <c r="A22" s="3" t="s">
        <v>415</v>
      </c>
      <c r="B22" s="208"/>
      <c r="C22" s="734"/>
      <c r="D22" s="734"/>
      <c r="E22" s="49"/>
      <c r="F22" s="49"/>
    </row>
    <row r="23" spans="1:6" ht="15" x14ac:dyDescent="0.25">
      <c r="A23" s="3"/>
      <c r="B23" s="208"/>
      <c r="C23" s="734"/>
      <c r="D23" s="734"/>
      <c r="E23" s="49"/>
      <c r="F23" s="49"/>
    </row>
    <row r="24" spans="1:6" ht="15" x14ac:dyDescent="0.25">
      <c r="A24" s="104" t="s">
        <v>1115</v>
      </c>
      <c r="B24" s="208"/>
      <c r="C24" s="734"/>
      <c r="D24" s="734"/>
      <c r="E24" s="49"/>
      <c r="F24" s="49"/>
    </row>
    <row r="25" spans="1:6" ht="15" x14ac:dyDescent="0.25">
      <c r="A25" s="3"/>
      <c r="B25" s="208"/>
      <c r="C25" s="734"/>
      <c r="D25" s="734"/>
      <c r="E25" s="49"/>
      <c r="F25" s="49"/>
    </row>
    <row r="26" spans="1:6" ht="15" x14ac:dyDescent="0.25">
      <c r="A26" s="3" t="s">
        <v>416</v>
      </c>
      <c r="B26" s="208"/>
      <c r="C26" s="734"/>
      <c r="D26" s="734"/>
      <c r="E26" s="49"/>
      <c r="F26" s="49"/>
    </row>
    <row r="27" spans="1:6" ht="15" x14ac:dyDescent="0.25">
      <c r="A27" s="3"/>
      <c r="B27" s="208"/>
      <c r="C27" s="734"/>
      <c r="D27" s="734"/>
      <c r="E27" s="49"/>
      <c r="F27" s="49"/>
    </row>
    <row r="28" spans="1:6" ht="15" x14ac:dyDescent="0.25">
      <c r="A28" s="3" t="s">
        <v>417</v>
      </c>
      <c r="B28" s="208">
        <v>9141</v>
      </c>
      <c r="C28" s="734">
        <v>0</v>
      </c>
      <c r="D28" s="734">
        <v>0</v>
      </c>
      <c r="E28" s="49"/>
      <c r="F28" s="49"/>
    </row>
    <row r="29" spans="1:6" ht="15" x14ac:dyDescent="0.25">
      <c r="A29" s="3"/>
      <c r="B29" s="208"/>
      <c r="C29" s="734"/>
      <c r="D29" s="734"/>
      <c r="E29" s="49"/>
      <c r="F29" s="49"/>
    </row>
    <row r="30" spans="1:6" ht="15" x14ac:dyDescent="0.25">
      <c r="A30" s="3" t="s">
        <v>418</v>
      </c>
      <c r="B30" s="208">
        <v>9142</v>
      </c>
      <c r="C30" s="734">
        <v>0</v>
      </c>
      <c r="D30" s="734">
        <v>0</v>
      </c>
      <c r="E30" s="49"/>
      <c r="F30" s="49"/>
    </row>
    <row r="31" spans="1:6" ht="15" x14ac:dyDescent="0.25">
      <c r="A31" s="3" t="s">
        <v>419</v>
      </c>
      <c r="B31" s="208"/>
      <c r="C31" s="734"/>
      <c r="D31" s="734"/>
      <c r="E31" s="49"/>
      <c r="F31" s="49"/>
    </row>
    <row r="32" spans="1:6" ht="15" x14ac:dyDescent="0.25">
      <c r="A32" s="3"/>
      <c r="B32" s="208"/>
      <c r="C32" s="734"/>
      <c r="D32" s="734"/>
      <c r="E32" s="49"/>
      <c r="F32" s="49"/>
    </row>
    <row r="33" spans="1:6" ht="15" x14ac:dyDescent="0.25">
      <c r="A33" s="3" t="s">
        <v>420</v>
      </c>
      <c r="B33" s="208">
        <v>9144</v>
      </c>
      <c r="C33" s="734">
        <v>0</v>
      </c>
      <c r="D33" s="734">
        <v>0</v>
      </c>
      <c r="E33" s="49"/>
      <c r="F33" s="49"/>
    </row>
    <row r="34" spans="1:6" ht="15" x14ac:dyDescent="0.25">
      <c r="A34" s="3"/>
      <c r="B34" s="208"/>
      <c r="C34" s="734"/>
      <c r="D34" s="734"/>
      <c r="E34" s="49"/>
      <c r="F34" s="49"/>
    </row>
    <row r="35" spans="1:6" ht="15" x14ac:dyDescent="0.25">
      <c r="A35" s="3" t="s">
        <v>421</v>
      </c>
      <c r="B35" s="208"/>
      <c r="C35" s="734"/>
      <c r="D35" s="734"/>
      <c r="E35" s="49"/>
      <c r="F35" s="49"/>
    </row>
    <row r="36" spans="1:6" x14ac:dyDescent="0.2">
      <c r="A36" s="3"/>
      <c r="B36" s="208"/>
      <c r="C36" s="733"/>
      <c r="D36" s="733"/>
      <c r="E36" s="49"/>
      <c r="F36" s="49"/>
    </row>
    <row r="37" spans="1:6" x14ac:dyDescent="0.2">
      <c r="A37" s="455" t="s">
        <v>422</v>
      </c>
      <c r="B37" s="211" t="s">
        <v>36</v>
      </c>
      <c r="C37" s="736" t="s">
        <v>146</v>
      </c>
      <c r="D37" s="736" t="s">
        <v>82</v>
      </c>
      <c r="E37" s="199"/>
      <c r="F37" s="49"/>
    </row>
    <row r="38" spans="1:6" ht="15" x14ac:dyDescent="0.25">
      <c r="A38" s="65"/>
      <c r="B38" s="208"/>
      <c r="C38" s="734"/>
      <c r="D38" s="734"/>
      <c r="E38" s="49"/>
      <c r="F38" s="49"/>
    </row>
    <row r="39" spans="1:6" ht="15" x14ac:dyDescent="0.25">
      <c r="A39" s="3" t="s">
        <v>423</v>
      </c>
      <c r="B39" s="208"/>
      <c r="C39" s="734"/>
      <c r="D39" s="734"/>
      <c r="E39" s="49"/>
      <c r="F39" s="49"/>
    </row>
    <row r="40" spans="1:6" ht="15" x14ac:dyDescent="0.25">
      <c r="A40" s="3"/>
      <c r="B40" s="208"/>
      <c r="C40" s="734"/>
      <c r="D40" s="734"/>
      <c r="E40" s="49"/>
      <c r="F40" s="49"/>
    </row>
    <row r="41" spans="1:6" ht="15" x14ac:dyDescent="0.25">
      <c r="A41" s="104" t="s">
        <v>1116</v>
      </c>
      <c r="B41" s="208">
        <v>9145</v>
      </c>
      <c r="C41" s="734">
        <v>0</v>
      </c>
      <c r="D41" s="734">
        <v>0</v>
      </c>
      <c r="E41" s="49"/>
      <c r="F41" s="49"/>
    </row>
    <row r="42" spans="1:6" ht="15" x14ac:dyDescent="0.25">
      <c r="A42" s="3"/>
      <c r="B42" s="208"/>
      <c r="C42" s="734"/>
      <c r="D42" s="734"/>
      <c r="E42" s="49"/>
      <c r="F42" s="49"/>
    </row>
    <row r="43" spans="1:6" ht="15" x14ac:dyDescent="0.25">
      <c r="A43" s="104" t="s">
        <v>1117</v>
      </c>
      <c r="B43" s="208">
        <v>9146</v>
      </c>
      <c r="C43" s="734">
        <v>0</v>
      </c>
      <c r="D43" s="734">
        <v>0</v>
      </c>
      <c r="E43" s="49"/>
      <c r="F43" s="49"/>
    </row>
    <row r="44" spans="1:6" ht="15" x14ac:dyDescent="0.25">
      <c r="A44" s="3"/>
      <c r="B44" s="208"/>
      <c r="C44" s="734"/>
      <c r="D44" s="734"/>
      <c r="E44" s="49"/>
      <c r="F44" s="49"/>
    </row>
    <row r="45" spans="1:6" ht="15" x14ac:dyDescent="0.25">
      <c r="A45" s="104" t="s">
        <v>1118</v>
      </c>
      <c r="B45" s="208"/>
      <c r="C45" s="734"/>
      <c r="D45" s="734"/>
      <c r="E45" s="49"/>
      <c r="F45" s="49"/>
    </row>
    <row r="46" spans="1:6" ht="15" x14ac:dyDescent="0.25">
      <c r="A46" s="3"/>
      <c r="B46" s="208"/>
      <c r="C46" s="734"/>
      <c r="D46" s="734"/>
      <c r="E46" s="49"/>
      <c r="F46" s="49"/>
    </row>
    <row r="47" spans="1:6" ht="15" x14ac:dyDescent="0.25">
      <c r="A47" s="3" t="s">
        <v>424</v>
      </c>
      <c r="B47" s="208">
        <v>9147</v>
      </c>
      <c r="C47" s="734">
        <v>0</v>
      </c>
      <c r="D47" s="734">
        <v>0</v>
      </c>
      <c r="E47" s="49"/>
      <c r="F47" s="49"/>
    </row>
    <row r="48" spans="1:6" ht="15" x14ac:dyDescent="0.25">
      <c r="A48" s="3"/>
      <c r="B48" s="208"/>
      <c r="C48" s="734"/>
      <c r="D48" s="734"/>
      <c r="E48" s="49"/>
      <c r="F48" s="49"/>
    </row>
    <row r="49" spans="1:6" ht="15" x14ac:dyDescent="0.25">
      <c r="A49" s="63" t="s">
        <v>425</v>
      </c>
      <c r="B49" s="209">
        <v>9148</v>
      </c>
      <c r="C49" s="737">
        <v>0</v>
      </c>
      <c r="D49" s="737">
        <v>0</v>
      </c>
      <c r="E49" s="49"/>
      <c r="F49" s="49"/>
    </row>
  </sheetData>
  <protectedRanges>
    <protectedRange sqref="C1:D2 A1:IV1 C50:D65536" name="Plage2_1"/>
    <protectedRange sqref="C3:D6 C18:D40 C48:D49" name="Plage2_1_1"/>
    <protectedRange sqref="C7:D17" name="Plage1_2_1"/>
    <protectedRange sqref="C41:D47" name="Plage1_1_1_1"/>
  </protectedRanges>
  <mergeCells count="1">
    <mergeCell ref="B1:C1"/>
  </mergeCells>
  <pageMargins left="0.7" right="0.7" top="0.75" bottom="0.75" header="0.3" footer="0.3"/>
  <pageSetup paperSize="9" scale="76"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131"/>
  <sheetViews>
    <sheetView topLeftCell="A101" zoomScaleNormal="100" workbookViewId="0">
      <selection activeCell="F111" sqref="F111"/>
    </sheetView>
  </sheetViews>
  <sheetFormatPr defaultColWidth="11.42578125" defaultRowHeight="12.75" x14ac:dyDescent="0.2"/>
  <cols>
    <col min="1" max="1" width="92.140625" customWidth="1"/>
    <col min="2" max="2" width="11.42578125" style="244" customWidth="1"/>
    <col min="3" max="3" width="12.28515625" style="75" customWidth="1"/>
    <col min="4" max="4" width="16.28515625" style="75" customWidth="1"/>
  </cols>
  <sheetData>
    <row r="1" spans="1:8" s="31" customFormat="1" x14ac:dyDescent="0.2">
      <c r="A1" s="307" t="s">
        <v>81</v>
      </c>
      <c r="B1" s="821">
        <f>'1'!O15</f>
        <v>0</v>
      </c>
      <c r="C1" s="887"/>
      <c r="D1" s="385" t="s">
        <v>1119</v>
      </c>
      <c r="E1" s="32"/>
      <c r="F1" s="66"/>
      <c r="G1" s="32"/>
      <c r="H1" s="51"/>
    </row>
    <row r="2" spans="1:8" s="31" customFormat="1" ht="15" customHeight="1" x14ac:dyDescent="0.2">
      <c r="A2" s="62"/>
      <c r="B2" s="32"/>
      <c r="C2" s="403"/>
      <c r="D2" s="403"/>
      <c r="E2" s="32"/>
      <c r="F2" s="32"/>
      <c r="G2" s="32"/>
      <c r="H2" s="32"/>
    </row>
    <row r="3" spans="1:8" x14ac:dyDescent="0.2">
      <c r="A3" s="342" t="s">
        <v>426</v>
      </c>
      <c r="B3" s="70"/>
      <c r="C3" s="738"/>
      <c r="D3" s="738"/>
    </row>
    <row r="4" spans="1:8" x14ac:dyDescent="0.2">
      <c r="A4" s="64"/>
      <c r="B4" s="2"/>
      <c r="C4" s="739"/>
      <c r="D4" s="739"/>
    </row>
    <row r="5" spans="1:8" x14ac:dyDescent="0.2">
      <c r="A5" s="49"/>
      <c r="B5" s="207" t="s">
        <v>36</v>
      </c>
      <c r="C5" s="740" t="s">
        <v>146</v>
      </c>
      <c r="D5" s="740" t="s">
        <v>82</v>
      </c>
    </row>
    <row r="6" spans="1:8" ht="15" x14ac:dyDescent="0.25">
      <c r="A6" s="108" t="s">
        <v>1120</v>
      </c>
      <c r="B6" s="459"/>
      <c r="C6" s="720"/>
      <c r="D6" s="720"/>
    </row>
    <row r="7" spans="1:8" ht="15" x14ac:dyDescent="0.25">
      <c r="A7" s="108" t="s">
        <v>902</v>
      </c>
      <c r="B7" s="295">
        <v>9149</v>
      </c>
      <c r="C7" s="722"/>
      <c r="D7" s="741"/>
    </row>
    <row r="8" spans="1:8" ht="15" x14ac:dyDescent="0.25">
      <c r="A8" s="3"/>
      <c r="B8" s="295"/>
      <c r="C8" s="722"/>
      <c r="D8" s="722"/>
    </row>
    <row r="9" spans="1:8" ht="15" x14ac:dyDescent="0.25">
      <c r="A9" s="296" t="s">
        <v>427</v>
      </c>
      <c r="B9" s="295"/>
      <c r="C9" s="722"/>
      <c r="D9" s="722"/>
    </row>
    <row r="10" spans="1:8" ht="15" x14ac:dyDescent="0.25">
      <c r="A10" s="3"/>
      <c r="B10" s="295"/>
      <c r="C10" s="722"/>
      <c r="D10" s="722"/>
    </row>
    <row r="11" spans="1:8" ht="15" x14ac:dyDescent="0.25">
      <c r="A11" s="104" t="s">
        <v>1121</v>
      </c>
      <c r="B11" s="295">
        <v>9150</v>
      </c>
      <c r="C11" s="722"/>
      <c r="D11" s="722"/>
    </row>
    <row r="12" spans="1:8" ht="15" x14ac:dyDescent="0.25">
      <c r="A12" s="3"/>
      <c r="B12" s="295"/>
      <c r="C12" s="722"/>
      <c r="D12" s="722"/>
    </row>
    <row r="13" spans="1:8" ht="15" x14ac:dyDescent="0.25">
      <c r="A13" s="104" t="s">
        <v>1122</v>
      </c>
      <c r="B13" s="295">
        <v>9151</v>
      </c>
      <c r="C13" s="722"/>
      <c r="D13" s="722"/>
    </row>
    <row r="14" spans="1:8" ht="15" x14ac:dyDescent="0.25">
      <c r="A14" s="3"/>
      <c r="B14" s="295"/>
      <c r="C14" s="722"/>
      <c r="D14" s="722"/>
    </row>
    <row r="15" spans="1:8" ht="15" x14ac:dyDescent="0.25">
      <c r="A15" s="104" t="s">
        <v>1123</v>
      </c>
      <c r="B15" s="298">
        <v>9153</v>
      </c>
      <c r="C15" s="722"/>
      <c r="D15" s="722"/>
    </row>
    <row r="16" spans="1:8" ht="15" x14ac:dyDescent="0.25">
      <c r="A16" s="3"/>
      <c r="B16" s="295"/>
      <c r="C16" s="722"/>
      <c r="D16" s="722"/>
    </row>
    <row r="17" spans="1:4" ht="15" x14ac:dyDescent="0.25">
      <c r="A17" s="3"/>
      <c r="B17" s="295"/>
      <c r="C17" s="722"/>
      <c r="D17" s="722"/>
    </row>
    <row r="18" spans="1:4" ht="15" x14ac:dyDescent="0.25">
      <c r="A18" s="456" t="s">
        <v>712</v>
      </c>
      <c r="B18" s="295"/>
      <c r="C18" s="722"/>
      <c r="D18" s="722"/>
    </row>
    <row r="19" spans="1:4" ht="15" x14ac:dyDescent="0.25">
      <c r="A19" s="3"/>
      <c r="B19" s="295"/>
      <c r="C19" s="722"/>
      <c r="D19" s="722"/>
    </row>
    <row r="20" spans="1:4" ht="15" x14ac:dyDescent="0.25">
      <c r="A20" s="296" t="s">
        <v>1124</v>
      </c>
      <c r="B20" s="295"/>
      <c r="C20" s="722"/>
      <c r="D20" s="722"/>
    </row>
    <row r="21" spans="1:4" ht="15" x14ac:dyDescent="0.25">
      <c r="A21" s="296" t="s">
        <v>1125</v>
      </c>
      <c r="B21" s="295"/>
      <c r="C21" s="722"/>
      <c r="D21" s="722"/>
    </row>
    <row r="22" spans="1:4" ht="15" x14ac:dyDescent="0.25">
      <c r="A22" s="3"/>
      <c r="B22" s="295"/>
      <c r="C22" s="722"/>
      <c r="D22" s="722"/>
    </row>
    <row r="23" spans="1:4" ht="15" x14ac:dyDescent="0.25">
      <c r="A23" s="3" t="s">
        <v>428</v>
      </c>
      <c r="B23" s="295"/>
      <c r="C23" s="722"/>
      <c r="D23" s="722"/>
    </row>
    <row r="24" spans="1:4" ht="15" x14ac:dyDescent="0.25">
      <c r="A24" s="3" t="s">
        <v>429</v>
      </c>
      <c r="B24" s="295">
        <v>91611</v>
      </c>
      <c r="C24" s="722"/>
      <c r="D24" s="722"/>
    </row>
    <row r="25" spans="1:4" ht="15" x14ac:dyDescent="0.25">
      <c r="A25" s="3" t="s">
        <v>430</v>
      </c>
      <c r="B25" s="295">
        <v>91621</v>
      </c>
      <c r="C25" s="722"/>
      <c r="D25" s="722"/>
    </row>
    <row r="26" spans="1:4" ht="15" x14ac:dyDescent="0.25">
      <c r="A26" s="104" t="s">
        <v>1126</v>
      </c>
      <c r="B26" s="295"/>
      <c r="C26" s="722"/>
      <c r="D26" s="722"/>
    </row>
    <row r="27" spans="1:4" ht="15" x14ac:dyDescent="0.25">
      <c r="A27" s="104" t="s">
        <v>1127</v>
      </c>
      <c r="B27" s="295">
        <v>91631</v>
      </c>
      <c r="C27" s="722"/>
      <c r="D27" s="722"/>
    </row>
    <row r="28" spans="1:4" ht="15" x14ac:dyDescent="0.25">
      <c r="A28" s="104"/>
      <c r="B28" s="295"/>
      <c r="C28" s="722"/>
      <c r="D28" s="722"/>
    </row>
    <row r="29" spans="1:4" ht="15" x14ac:dyDescent="0.25">
      <c r="A29" s="104" t="s">
        <v>1128</v>
      </c>
      <c r="B29" s="295"/>
      <c r="C29" s="722"/>
      <c r="D29" s="722"/>
    </row>
    <row r="30" spans="1:4" ht="15" x14ac:dyDescent="0.25">
      <c r="A30" s="742" t="s">
        <v>1129</v>
      </c>
      <c r="B30" s="295">
        <v>91711</v>
      </c>
      <c r="C30" s="722"/>
      <c r="D30" s="722"/>
    </row>
    <row r="31" spans="1:4" ht="15" x14ac:dyDescent="0.25">
      <c r="A31" s="117" t="s">
        <v>1130</v>
      </c>
      <c r="B31" s="295"/>
      <c r="C31" s="722"/>
      <c r="D31" s="722"/>
    </row>
    <row r="32" spans="1:4" ht="15" x14ac:dyDescent="0.25">
      <c r="A32" s="117" t="s">
        <v>1131</v>
      </c>
      <c r="B32" s="295">
        <v>91721</v>
      </c>
      <c r="C32" s="722"/>
      <c r="D32" s="722"/>
    </row>
    <row r="33" spans="1:4" ht="15" x14ac:dyDescent="0.25">
      <c r="A33" s="3"/>
      <c r="B33" s="295"/>
      <c r="C33" s="722"/>
      <c r="D33" s="722"/>
    </row>
    <row r="34" spans="1:4" ht="15" x14ac:dyDescent="0.25">
      <c r="A34" s="104" t="s">
        <v>1132</v>
      </c>
      <c r="B34" s="295"/>
      <c r="C34" s="722"/>
      <c r="D34" s="722"/>
    </row>
    <row r="35" spans="1:4" ht="15" x14ac:dyDescent="0.25">
      <c r="A35" s="742" t="s">
        <v>1133</v>
      </c>
      <c r="B35" s="295">
        <v>91811</v>
      </c>
      <c r="C35" s="722"/>
      <c r="D35" s="722"/>
    </row>
    <row r="36" spans="1:4" ht="15" x14ac:dyDescent="0.25">
      <c r="A36" s="742" t="s">
        <v>1134</v>
      </c>
      <c r="B36" s="295">
        <v>91821</v>
      </c>
      <c r="C36" s="722"/>
      <c r="D36" s="722"/>
    </row>
    <row r="37" spans="1:4" ht="15" x14ac:dyDescent="0.25">
      <c r="A37" s="3"/>
      <c r="B37" s="295"/>
      <c r="C37" s="722"/>
      <c r="D37" s="722"/>
    </row>
    <row r="38" spans="1:4" ht="15" x14ac:dyDescent="0.25">
      <c r="A38" s="649" t="s">
        <v>1135</v>
      </c>
      <c r="B38" s="295"/>
      <c r="C38" s="722"/>
      <c r="D38" s="722"/>
    </row>
    <row r="39" spans="1:4" ht="15" x14ac:dyDescent="0.25">
      <c r="A39" s="742" t="s">
        <v>1136</v>
      </c>
      <c r="B39" s="295">
        <v>91911</v>
      </c>
      <c r="C39" s="722"/>
      <c r="D39" s="722"/>
    </row>
    <row r="40" spans="1:4" ht="15" x14ac:dyDescent="0.25">
      <c r="A40" s="742" t="s">
        <v>1134</v>
      </c>
      <c r="B40" s="295">
        <v>91921</v>
      </c>
      <c r="C40" s="722"/>
      <c r="D40" s="722"/>
    </row>
    <row r="41" spans="1:4" ht="15" x14ac:dyDescent="0.25">
      <c r="A41" s="3"/>
      <c r="B41" s="295"/>
      <c r="C41" s="722"/>
      <c r="D41" s="722"/>
    </row>
    <row r="42" spans="1:4" ht="15" x14ac:dyDescent="0.25">
      <c r="A42" s="649" t="s">
        <v>1137</v>
      </c>
      <c r="B42" s="295"/>
      <c r="C42" s="722"/>
      <c r="D42" s="722"/>
    </row>
    <row r="43" spans="1:4" ht="15" x14ac:dyDescent="0.25">
      <c r="A43" s="742" t="s">
        <v>1138</v>
      </c>
      <c r="B43" s="295">
        <v>92011</v>
      </c>
      <c r="C43" s="722"/>
      <c r="D43" s="722"/>
    </row>
    <row r="44" spans="1:4" ht="15" x14ac:dyDescent="0.25">
      <c r="A44" s="742" t="s">
        <v>1139</v>
      </c>
      <c r="B44" s="295">
        <v>92021</v>
      </c>
      <c r="C44" s="722"/>
      <c r="D44" s="722"/>
    </row>
    <row r="45" spans="1:4" ht="15" x14ac:dyDescent="0.25">
      <c r="A45" s="3"/>
      <c r="B45" s="295"/>
      <c r="C45" s="722"/>
      <c r="D45" s="722"/>
    </row>
    <row r="46" spans="1:4" ht="15" x14ac:dyDescent="0.25">
      <c r="A46" s="296" t="s">
        <v>1124</v>
      </c>
      <c r="B46" s="295"/>
      <c r="C46" s="722"/>
      <c r="D46" s="722"/>
    </row>
    <row r="47" spans="1:4" ht="15" x14ac:dyDescent="0.25">
      <c r="A47" s="296" t="s">
        <v>431</v>
      </c>
      <c r="B47" s="295"/>
      <c r="C47" s="722"/>
      <c r="D47" s="722"/>
    </row>
    <row r="48" spans="1:4" ht="15" x14ac:dyDescent="0.25">
      <c r="A48" s="3"/>
      <c r="B48" s="295"/>
      <c r="C48" s="722"/>
      <c r="D48" s="722"/>
    </row>
    <row r="49" spans="1:4" ht="15" x14ac:dyDescent="0.25">
      <c r="A49" s="649" t="s">
        <v>428</v>
      </c>
      <c r="B49" s="295"/>
      <c r="C49" s="722"/>
      <c r="D49" s="722"/>
    </row>
    <row r="50" spans="1:4" ht="15" x14ac:dyDescent="0.25">
      <c r="A50" s="742" t="s">
        <v>1133</v>
      </c>
      <c r="B50" s="295">
        <v>91612</v>
      </c>
      <c r="C50" s="722"/>
      <c r="D50" s="722"/>
    </row>
    <row r="51" spans="1:4" ht="15" x14ac:dyDescent="0.25">
      <c r="A51" s="742" t="s">
        <v>1140</v>
      </c>
      <c r="B51" s="295">
        <v>91622</v>
      </c>
      <c r="C51" s="722"/>
      <c r="D51" s="722"/>
    </row>
    <row r="52" spans="1:4" ht="24" x14ac:dyDescent="0.25">
      <c r="A52" s="742" t="s">
        <v>1141</v>
      </c>
      <c r="B52" s="295">
        <v>91632</v>
      </c>
      <c r="C52" s="722"/>
      <c r="D52" s="722"/>
    </row>
    <row r="53" spans="1:4" ht="15" x14ac:dyDescent="0.25">
      <c r="A53" s="649" t="s">
        <v>1142</v>
      </c>
      <c r="B53" s="295"/>
      <c r="C53" s="722"/>
      <c r="D53" s="722"/>
    </row>
    <row r="54" spans="1:4" ht="15" x14ac:dyDescent="0.25">
      <c r="A54" s="742" t="s">
        <v>1129</v>
      </c>
      <c r="B54" s="295">
        <v>91712</v>
      </c>
      <c r="C54" s="722"/>
      <c r="D54" s="722"/>
    </row>
    <row r="55" spans="1:4" ht="24" x14ac:dyDescent="0.25">
      <c r="A55" s="742" t="s">
        <v>1143</v>
      </c>
      <c r="B55" s="295">
        <v>91722</v>
      </c>
      <c r="C55" s="722"/>
      <c r="D55" s="722"/>
    </row>
    <row r="56" spans="1:4" ht="15" x14ac:dyDescent="0.25">
      <c r="A56" s="649" t="s">
        <v>1144</v>
      </c>
      <c r="B56" s="295"/>
      <c r="C56" s="722"/>
      <c r="D56" s="722"/>
    </row>
    <row r="57" spans="1:4" ht="15" x14ac:dyDescent="0.25">
      <c r="A57" s="742" t="s">
        <v>1133</v>
      </c>
      <c r="B57" s="295">
        <v>91812</v>
      </c>
      <c r="C57" s="722"/>
      <c r="D57" s="722"/>
    </row>
    <row r="58" spans="1:4" ht="15" x14ac:dyDescent="0.25">
      <c r="A58" s="742" t="s">
        <v>1134</v>
      </c>
      <c r="B58" s="295">
        <v>91822</v>
      </c>
      <c r="C58" s="722"/>
      <c r="D58" s="722"/>
    </row>
    <row r="59" spans="1:4" ht="15" x14ac:dyDescent="0.25">
      <c r="A59" s="649" t="s">
        <v>1135</v>
      </c>
      <c r="B59" s="295"/>
      <c r="C59" s="722"/>
      <c r="D59" s="722"/>
    </row>
    <row r="60" spans="1:4" ht="15" x14ac:dyDescent="0.25">
      <c r="A60" s="742" t="s">
        <v>1136</v>
      </c>
      <c r="B60" s="295">
        <v>91912</v>
      </c>
      <c r="C60" s="722"/>
      <c r="D60" s="722"/>
    </row>
    <row r="61" spans="1:4" ht="15" x14ac:dyDescent="0.25">
      <c r="A61" s="742" t="s">
        <v>1134</v>
      </c>
      <c r="B61" s="295">
        <v>91922</v>
      </c>
      <c r="C61" s="722"/>
      <c r="D61" s="722"/>
    </row>
    <row r="62" spans="1:4" ht="15" x14ac:dyDescent="0.25">
      <c r="A62" s="649" t="s">
        <v>1137</v>
      </c>
      <c r="B62" s="295"/>
      <c r="C62" s="722"/>
      <c r="D62" s="722"/>
    </row>
    <row r="63" spans="1:4" ht="15" x14ac:dyDescent="0.25">
      <c r="A63" s="742" t="s">
        <v>1138</v>
      </c>
      <c r="B63" s="295">
        <v>92012</v>
      </c>
      <c r="C63" s="722"/>
      <c r="D63" s="722"/>
    </row>
    <row r="64" spans="1:4" ht="15" x14ac:dyDescent="0.25">
      <c r="A64" s="742" t="s">
        <v>1139</v>
      </c>
      <c r="B64" s="295">
        <v>92022</v>
      </c>
      <c r="C64" s="722"/>
      <c r="D64" s="722"/>
    </row>
    <row r="65" spans="1:4" ht="15" x14ac:dyDescent="0.25">
      <c r="A65" s="3"/>
      <c r="B65" s="295"/>
      <c r="C65" s="722"/>
      <c r="D65" s="722"/>
    </row>
    <row r="66" spans="1:4" ht="15" x14ac:dyDescent="0.25">
      <c r="A66" s="3"/>
      <c r="B66" s="295"/>
      <c r="C66" s="722"/>
      <c r="D66" s="722"/>
    </row>
    <row r="67" spans="1:4" ht="15" x14ac:dyDescent="0.25">
      <c r="A67" s="457" t="s">
        <v>432</v>
      </c>
      <c r="B67" s="295"/>
      <c r="C67" s="722"/>
      <c r="D67" s="722"/>
    </row>
    <row r="68" spans="1:4" ht="15" x14ac:dyDescent="0.25">
      <c r="A68" s="458" t="s">
        <v>1145</v>
      </c>
      <c r="B68" s="295"/>
      <c r="C68" s="722"/>
      <c r="D68" s="722"/>
    </row>
    <row r="69" spans="1:4" ht="15" x14ac:dyDescent="0.25">
      <c r="A69" s="296"/>
      <c r="B69" s="295"/>
      <c r="C69" s="722"/>
      <c r="D69" s="722"/>
    </row>
    <row r="70" spans="1:4" ht="15" x14ac:dyDescent="0.25">
      <c r="A70" s="457" t="s">
        <v>433</v>
      </c>
      <c r="B70" s="295"/>
      <c r="C70" s="722"/>
      <c r="D70" s="722"/>
    </row>
    <row r="71" spans="1:4" ht="15" x14ac:dyDescent="0.25">
      <c r="A71" s="296"/>
      <c r="B71" s="295"/>
      <c r="C71" s="722"/>
      <c r="D71" s="722"/>
    </row>
    <row r="72" spans="1:4" ht="15" x14ac:dyDescent="0.25">
      <c r="A72" s="296"/>
      <c r="B72" s="295"/>
      <c r="C72" s="722"/>
      <c r="D72" s="722"/>
    </row>
    <row r="73" spans="1:4" ht="15" x14ac:dyDescent="0.25">
      <c r="A73" s="3"/>
      <c r="B73" s="295"/>
      <c r="C73" s="722"/>
      <c r="D73" s="722"/>
    </row>
    <row r="74" spans="1:4" ht="15" x14ac:dyDescent="0.25">
      <c r="A74" s="457" t="s">
        <v>434</v>
      </c>
      <c r="B74" s="295"/>
      <c r="C74" s="722"/>
      <c r="D74" s="722"/>
    </row>
    <row r="75" spans="1:4" ht="15" x14ac:dyDescent="0.25">
      <c r="A75" s="296"/>
      <c r="B75" s="295"/>
      <c r="C75" s="722"/>
      <c r="D75" s="722"/>
    </row>
    <row r="76" spans="1:4" ht="15" x14ac:dyDescent="0.25">
      <c r="A76" s="296"/>
      <c r="B76" s="295"/>
      <c r="C76" s="722"/>
      <c r="D76" s="722"/>
    </row>
    <row r="77" spans="1:4" ht="15" x14ac:dyDescent="0.25">
      <c r="A77" s="3"/>
      <c r="B77" s="295"/>
      <c r="C77" s="722"/>
      <c r="D77" s="722"/>
    </row>
    <row r="78" spans="1:4" ht="24.75" customHeight="1" x14ac:dyDescent="0.25">
      <c r="A78" s="457" t="s">
        <v>435</v>
      </c>
      <c r="B78" s="295"/>
      <c r="C78" s="722"/>
      <c r="D78" s="722"/>
    </row>
    <row r="79" spans="1:4" ht="12.75" hidden="1" customHeight="1" x14ac:dyDescent="0.25">
      <c r="A79" s="104" t="s">
        <v>713</v>
      </c>
      <c r="B79" s="295">
        <v>9213</v>
      </c>
      <c r="C79" s="722"/>
      <c r="D79" s="722"/>
    </row>
    <row r="80" spans="1:4" ht="15" x14ac:dyDescent="0.25">
      <c r="A80" s="104"/>
      <c r="B80" s="295"/>
      <c r="C80" s="722"/>
      <c r="D80" s="722"/>
    </row>
    <row r="81" spans="1:4" ht="15" x14ac:dyDescent="0.25">
      <c r="A81" s="104" t="s">
        <v>714</v>
      </c>
      <c r="B81" s="295">
        <v>9214</v>
      </c>
      <c r="C81" s="722"/>
      <c r="D81" s="722"/>
    </row>
    <row r="82" spans="1:4" ht="15" x14ac:dyDescent="0.25">
      <c r="A82" s="104"/>
      <c r="B82" s="295"/>
      <c r="C82" s="722"/>
      <c r="D82" s="722"/>
    </row>
    <row r="83" spans="1:4" ht="15" x14ac:dyDescent="0.25">
      <c r="A83" s="104" t="s">
        <v>715</v>
      </c>
      <c r="B83" s="295">
        <v>9215</v>
      </c>
      <c r="C83" s="722"/>
      <c r="D83" s="722"/>
    </row>
    <row r="84" spans="1:4" ht="15" x14ac:dyDescent="0.25">
      <c r="A84" s="104"/>
      <c r="B84" s="295"/>
      <c r="C84" s="722"/>
      <c r="D84" s="722"/>
    </row>
    <row r="85" spans="1:4" ht="15" x14ac:dyDescent="0.25">
      <c r="A85" s="104" t="s">
        <v>436</v>
      </c>
      <c r="B85" s="297">
        <v>9216</v>
      </c>
      <c r="C85" s="725"/>
      <c r="D85" s="725"/>
    </row>
    <row r="86" spans="1:4" x14ac:dyDescent="0.2">
      <c r="C86" s="743"/>
      <c r="D86" s="743"/>
    </row>
    <row r="87" spans="1:4" ht="24" x14ac:dyDescent="0.2">
      <c r="A87" s="460" t="s">
        <v>437</v>
      </c>
      <c r="B87" s="465" t="s">
        <v>146</v>
      </c>
      <c r="C87" s="744"/>
      <c r="D87" s="743"/>
    </row>
    <row r="88" spans="1:4" ht="15" x14ac:dyDescent="0.25">
      <c r="A88" s="461"/>
      <c r="B88" s="533"/>
      <c r="C88" s="744"/>
      <c r="D88" s="743"/>
    </row>
    <row r="89" spans="1:4" ht="15" x14ac:dyDescent="0.25">
      <c r="A89" s="461"/>
      <c r="B89" s="534"/>
      <c r="C89" s="744"/>
      <c r="D89" s="743"/>
    </row>
    <row r="90" spans="1:4" x14ac:dyDescent="0.2">
      <c r="A90" s="49"/>
      <c r="B90" s="183"/>
      <c r="C90" s="745"/>
      <c r="D90" s="743"/>
    </row>
    <row r="91" spans="1:4" ht="24" x14ac:dyDescent="0.2">
      <c r="A91" s="460" t="s">
        <v>903</v>
      </c>
      <c r="B91" s="465" t="s">
        <v>146</v>
      </c>
      <c r="C91" s="744"/>
      <c r="D91" s="743"/>
    </row>
    <row r="92" spans="1:4" ht="15" x14ac:dyDescent="0.25">
      <c r="A92" s="116"/>
      <c r="B92" s="533"/>
      <c r="C92" s="744"/>
      <c r="D92" s="743"/>
    </row>
    <row r="93" spans="1:4" ht="15" x14ac:dyDescent="0.25">
      <c r="A93" s="116"/>
      <c r="B93" s="534"/>
      <c r="C93" s="745"/>
      <c r="D93" s="743"/>
    </row>
    <row r="94" spans="1:4" x14ac:dyDescent="0.2">
      <c r="A94" s="116"/>
      <c r="B94" s="183"/>
      <c r="C94" s="745"/>
      <c r="D94" s="743"/>
    </row>
    <row r="95" spans="1:4" ht="24" x14ac:dyDescent="0.2">
      <c r="A95" s="460" t="s">
        <v>904</v>
      </c>
      <c r="B95"/>
      <c r="C95" s="743"/>
      <c r="D95" s="743"/>
    </row>
    <row r="96" spans="1:4" x14ac:dyDescent="0.2">
      <c r="B96" s="116"/>
      <c r="C96" s="744"/>
      <c r="D96" s="744"/>
    </row>
    <row r="97" spans="1:4" x14ac:dyDescent="0.2">
      <c r="A97" t="s">
        <v>905</v>
      </c>
      <c r="C97" s="743"/>
      <c r="D97" s="743"/>
    </row>
    <row r="98" spans="1:4" x14ac:dyDescent="0.2">
      <c r="C98" s="743"/>
      <c r="D98" s="743"/>
    </row>
    <row r="99" spans="1:4" x14ac:dyDescent="0.2">
      <c r="C99" s="743"/>
      <c r="D99" s="743"/>
    </row>
    <row r="100" spans="1:4" x14ac:dyDescent="0.2">
      <c r="C100" s="743"/>
      <c r="D100" s="743"/>
    </row>
    <row r="101" spans="1:4" x14ac:dyDescent="0.2">
      <c r="C101" s="743"/>
      <c r="D101" s="743"/>
    </row>
    <row r="102" spans="1:4" x14ac:dyDescent="0.2">
      <c r="A102" t="s">
        <v>906</v>
      </c>
      <c r="C102" s="743"/>
      <c r="D102" s="743"/>
    </row>
    <row r="103" spans="1:4" x14ac:dyDescent="0.2">
      <c r="C103" s="743"/>
      <c r="D103" s="743"/>
    </row>
    <row r="104" spans="1:4" x14ac:dyDescent="0.2">
      <c r="C104" s="743"/>
      <c r="D104" s="743"/>
    </row>
    <row r="105" spans="1:4" x14ac:dyDescent="0.2">
      <c r="C105" s="743"/>
      <c r="D105" s="743"/>
    </row>
    <row r="106" spans="1:4" x14ac:dyDescent="0.2">
      <c r="C106" s="743"/>
      <c r="D106" s="743"/>
    </row>
    <row r="107" spans="1:4" x14ac:dyDescent="0.2">
      <c r="A107" s="460" t="s">
        <v>1146</v>
      </c>
      <c r="B107" s="462" t="s">
        <v>716</v>
      </c>
      <c r="C107" s="746" t="s">
        <v>146</v>
      </c>
      <c r="D107" s="743"/>
    </row>
    <row r="108" spans="1:4" ht="15" x14ac:dyDescent="0.25">
      <c r="A108" t="s">
        <v>908</v>
      </c>
      <c r="B108" s="1003">
        <v>9220</v>
      </c>
      <c r="C108" s="747"/>
      <c r="D108" s="743"/>
    </row>
    <row r="109" spans="1:4" ht="15" x14ac:dyDescent="0.25">
      <c r="A109" t="s">
        <v>438</v>
      </c>
      <c r="B109" s="1004"/>
      <c r="C109" s="748"/>
      <c r="D109" s="743"/>
    </row>
    <row r="110" spans="1:4" x14ac:dyDescent="0.2">
      <c r="C110" s="743"/>
      <c r="D110" s="743"/>
    </row>
    <row r="111" spans="1:4" x14ac:dyDescent="0.2">
      <c r="C111" s="743"/>
      <c r="D111" s="743"/>
    </row>
    <row r="112" spans="1:4" x14ac:dyDescent="0.2">
      <c r="C112" s="743"/>
      <c r="D112" s="743"/>
    </row>
    <row r="113" spans="1:4" x14ac:dyDescent="0.2">
      <c r="C113" s="743"/>
      <c r="D113" s="743"/>
    </row>
    <row r="114" spans="1:4" ht="24" x14ac:dyDescent="0.2">
      <c r="A114" s="460" t="s">
        <v>909</v>
      </c>
      <c r="B114" s="465" t="s">
        <v>146</v>
      </c>
      <c r="C114" s="743"/>
      <c r="D114" s="743"/>
    </row>
    <row r="115" spans="1:4" x14ac:dyDescent="0.2">
      <c r="B115" s="463"/>
      <c r="C115" s="743"/>
      <c r="D115" s="743"/>
    </row>
    <row r="116" spans="1:4" x14ac:dyDescent="0.2">
      <c r="B116" s="464"/>
      <c r="C116" s="743"/>
      <c r="D116" s="743"/>
    </row>
    <row r="117" spans="1:4" x14ac:dyDescent="0.2">
      <c r="C117" s="743"/>
      <c r="D117" s="743"/>
    </row>
    <row r="118" spans="1:4" x14ac:dyDescent="0.2">
      <c r="C118" s="743"/>
      <c r="D118" s="743"/>
    </row>
    <row r="119" spans="1:4" x14ac:dyDescent="0.2">
      <c r="C119" s="743"/>
      <c r="D119" s="743"/>
    </row>
    <row r="120" spans="1:4" ht="24" x14ac:dyDescent="0.2">
      <c r="A120" s="460" t="s">
        <v>910</v>
      </c>
      <c r="B120" s="465" t="s">
        <v>146</v>
      </c>
      <c r="C120" s="743"/>
      <c r="D120" s="743"/>
    </row>
    <row r="121" spans="1:4" x14ac:dyDescent="0.2">
      <c r="B121" s="463"/>
      <c r="C121" s="743"/>
      <c r="D121" s="743"/>
    </row>
    <row r="122" spans="1:4" x14ac:dyDescent="0.2">
      <c r="B122" s="464"/>
      <c r="C122" s="743"/>
      <c r="D122" s="743"/>
    </row>
    <row r="123" spans="1:4" x14ac:dyDescent="0.2">
      <c r="C123" s="743"/>
      <c r="D123" s="743"/>
    </row>
    <row r="124" spans="1:4" x14ac:dyDescent="0.2">
      <c r="C124" s="743"/>
      <c r="D124" s="743"/>
    </row>
    <row r="125" spans="1:4" x14ac:dyDescent="0.2">
      <c r="A125" s="460" t="s">
        <v>911</v>
      </c>
      <c r="B125" s="465" t="s">
        <v>146</v>
      </c>
      <c r="C125" s="743"/>
      <c r="D125" s="743"/>
    </row>
    <row r="126" spans="1:4" ht="38.25" x14ac:dyDescent="0.2">
      <c r="A126" s="351" t="s">
        <v>907</v>
      </c>
      <c r="B126" s="463"/>
      <c r="C126" s="743"/>
      <c r="D126" s="743"/>
    </row>
    <row r="127" spans="1:4" x14ac:dyDescent="0.2">
      <c r="B127" s="464"/>
      <c r="C127" s="743"/>
      <c r="D127" s="743"/>
    </row>
    <row r="128" spans="1:4" x14ac:dyDescent="0.2">
      <c r="B128" s="466"/>
      <c r="C128" s="743"/>
      <c r="D128" s="743"/>
    </row>
    <row r="129" spans="1:4" ht="24" x14ac:dyDescent="0.2">
      <c r="A129" s="460" t="s">
        <v>912</v>
      </c>
      <c r="B129" s="465" t="s">
        <v>146</v>
      </c>
      <c r="C129" s="743"/>
      <c r="D129" s="743"/>
    </row>
    <row r="130" spans="1:4" x14ac:dyDescent="0.2">
      <c r="B130" s="463"/>
      <c r="C130" s="743"/>
      <c r="D130" s="743"/>
    </row>
    <row r="131" spans="1:4" x14ac:dyDescent="0.2">
      <c r="B131" s="464"/>
      <c r="C131" s="743"/>
      <c r="D131" s="743"/>
    </row>
  </sheetData>
  <protectedRanges>
    <protectedRange sqref="E1:IV1 C1:D2 C132:D65536 A1:D1" name="Plage2"/>
    <protectedRange sqref="B87:C89 B91:B93 C119:D131 C97:C105 B114:B116 D97:D118 C107:C118 C90 C3:D85" name="Plage2_1"/>
  </protectedRanges>
  <mergeCells count="2">
    <mergeCell ref="B1:C1"/>
    <mergeCell ref="B108:B109"/>
  </mergeCells>
  <phoneticPr fontId="0" type="noConversion"/>
  <pageMargins left="0.7" right="0.7" top="0.75" bottom="0.75" header="0.3" footer="0.3"/>
  <pageSetup paperSize="9" scale="67" fitToHeight="0" orientation="portrait" r:id="rId1"/>
  <rowBreaks count="1" manualBreakCount="1">
    <brk id="6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121"/>
  <sheetViews>
    <sheetView zoomScaleNormal="100" workbookViewId="0">
      <selection activeCell="D2" sqref="D2"/>
    </sheetView>
  </sheetViews>
  <sheetFormatPr defaultColWidth="11.42578125" defaultRowHeight="12.75" x14ac:dyDescent="0.2"/>
  <cols>
    <col min="1" max="1" width="68.28515625" customWidth="1"/>
    <col min="2" max="2" width="9.140625" style="244" customWidth="1"/>
    <col min="3" max="3" width="11.42578125" customWidth="1"/>
    <col min="4" max="4" width="14.140625" style="75" customWidth="1"/>
  </cols>
  <sheetData>
    <row r="1" spans="1:8" x14ac:dyDescent="0.2">
      <c r="A1" s="307" t="s">
        <v>81</v>
      </c>
      <c r="B1" s="821">
        <f>'1'!O15</f>
        <v>0</v>
      </c>
      <c r="C1" s="887"/>
      <c r="D1" s="385" t="s">
        <v>1151</v>
      </c>
      <c r="E1" s="32"/>
      <c r="F1" s="32"/>
      <c r="G1" s="32"/>
      <c r="H1" s="51"/>
    </row>
    <row r="2" spans="1:8" ht="24" x14ac:dyDescent="0.2">
      <c r="A2" s="460" t="s">
        <v>913</v>
      </c>
      <c r="B2" s="290"/>
      <c r="C2" s="749"/>
      <c r="D2" s="739"/>
      <c r="E2" s="32"/>
      <c r="F2" s="32"/>
      <c r="G2" s="32"/>
      <c r="H2" s="51"/>
    </row>
    <row r="3" spans="1:8" x14ac:dyDescent="0.2">
      <c r="A3" s="69" t="s">
        <v>717</v>
      </c>
      <c r="B3" s="227" t="s">
        <v>36</v>
      </c>
      <c r="C3" s="750" t="s">
        <v>146</v>
      </c>
      <c r="D3" s="750" t="s">
        <v>82</v>
      </c>
    </row>
    <row r="4" spans="1:8" ht="15" x14ac:dyDescent="0.25">
      <c r="B4" s="299"/>
      <c r="C4" s="722"/>
      <c r="D4" s="722"/>
    </row>
    <row r="5" spans="1:8" ht="15" x14ac:dyDescent="0.25">
      <c r="A5" s="3"/>
      <c r="B5" s="295"/>
      <c r="C5" s="722"/>
      <c r="D5" s="722"/>
    </row>
    <row r="6" spans="1:8" ht="15" x14ac:dyDescent="0.25">
      <c r="A6" s="296" t="s">
        <v>439</v>
      </c>
      <c r="B6" s="300" t="s">
        <v>3</v>
      </c>
      <c r="C6" s="722">
        <f>C8+C10+C12</f>
        <v>0</v>
      </c>
      <c r="D6" s="741">
        <f>D8+D10+D12</f>
        <v>0</v>
      </c>
    </row>
    <row r="7" spans="1:8" ht="15" x14ac:dyDescent="0.25">
      <c r="A7" s="3"/>
      <c r="B7" s="295"/>
      <c r="C7" s="722"/>
      <c r="D7" s="722"/>
    </row>
    <row r="8" spans="1:8" ht="15" x14ac:dyDescent="0.25">
      <c r="A8" s="3" t="s">
        <v>440</v>
      </c>
      <c r="B8" s="301" t="s">
        <v>702</v>
      </c>
      <c r="C8" s="722"/>
      <c r="D8" s="722"/>
    </row>
    <row r="9" spans="1:8" ht="15" x14ac:dyDescent="0.25">
      <c r="A9" s="3"/>
      <c r="B9" s="295"/>
      <c r="C9" s="722"/>
      <c r="D9" s="722"/>
    </row>
    <row r="10" spans="1:8" ht="15" x14ac:dyDescent="0.25">
      <c r="A10" s="3" t="s">
        <v>441</v>
      </c>
      <c r="B10" s="295">
        <v>9271</v>
      </c>
      <c r="C10" s="722"/>
      <c r="D10" s="722"/>
    </row>
    <row r="11" spans="1:8" ht="15" x14ac:dyDescent="0.25">
      <c r="A11" s="3"/>
      <c r="B11" s="295"/>
      <c r="C11" s="722"/>
      <c r="D11" s="722"/>
    </row>
    <row r="12" spans="1:8" ht="15" x14ac:dyDescent="0.25">
      <c r="A12" s="3" t="s">
        <v>442</v>
      </c>
      <c r="B12" s="295">
        <v>9281</v>
      </c>
      <c r="C12" s="722"/>
      <c r="D12" s="722"/>
    </row>
    <row r="13" spans="1:8" ht="15" x14ac:dyDescent="0.25">
      <c r="A13" s="3"/>
      <c r="B13" s="295"/>
      <c r="C13" s="722"/>
      <c r="D13" s="722"/>
    </row>
    <row r="14" spans="1:8" ht="15" x14ac:dyDescent="0.25">
      <c r="A14" s="296" t="s">
        <v>959</v>
      </c>
      <c r="B14" s="295">
        <v>9291</v>
      </c>
      <c r="C14" s="722">
        <f>C16+C18</f>
        <v>0</v>
      </c>
      <c r="D14" s="741">
        <f>D16+D18</f>
        <v>0</v>
      </c>
    </row>
    <row r="15" spans="1:8" ht="15" x14ac:dyDescent="0.25">
      <c r="A15" s="3"/>
      <c r="B15" s="295"/>
      <c r="C15" s="722"/>
      <c r="D15" s="722"/>
    </row>
    <row r="16" spans="1:8" ht="15" x14ac:dyDescent="0.25">
      <c r="A16" s="3" t="s">
        <v>443</v>
      </c>
      <c r="B16" s="295">
        <v>9301</v>
      </c>
      <c r="C16" s="722"/>
      <c r="D16" s="722"/>
    </row>
    <row r="17" spans="1:4" ht="15" x14ac:dyDescent="0.25">
      <c r="A17" s="3"/>
      <c r="B17" s="295"/>
      <c r="C17" s="722"/>
      <c r="D17" s="722"/>
    </row>
    <row r="18" spans="1:4" ht="15" x14ac:dyDescent="0.25">
      <c r="A18" s="3" t="s">
        <v>444</v>
      </c>
      <c r="B18" s="295">
        <v>9311</v>
      </c>
      <c r="C18" s="722"/>
      <c r="D18" s="722"/>
    </row>
    <row r="19" spans="1:4" ht="15" x14ac:dyDescent="0.25">
      <c r="A19" s="3"/>
      <c r="B19" s="295"/>
      <c r="C19" s="722"/>
      <c r="D19" s="722"/>
    </row>
    <row r="20" spans="1:4" ht="15" x14ac:dyDescent="0.25">
      <c r="A20" s="296" t="s">
        <v>445</v>
      </c>
      <c r="B20" s="295">
        <v>9321</v>
      </c>
      <c r="C20" s="722">
        <f>C22+C24</f>
        <v>0</v>
      </c>
      <c r="D20" s="741">
        <f>D22+D24</f>
        <v>0</v>
      </c>
    </row>
    <row r="21" spans="1:4" ht="15" x14ac:dyDescent="0.25">
      <c r="A21" s="3"/>
      <c r="B21" s="295"/>
      <c r="C21" s="722"/>
      <c r="D21" s="722"/>
    </row>
    <row r="22" spans="1:4" ht="15" x14ac:dyDescent="0.25">
      <c r="A22" s="3" t="s">
        <v>446</v>
      </c>
      <c r="B22" s="295">
        <v>9331</v>
      </c>
      <c r="C22" s="722"/>
      <c r="D22" s="722"/>
    </row>
    <row r="23" spans="1:4" ht="15" x14ac:dyDescent="0.25">
      <c r="A23" s="3"/>
      <c r="B23" s="295"/>
      <c r="C23" s="722"/>
      <c r="D23" s="722"/>
    </row>
    <row r="24" spans="1:4" ht="15" x14ac:dyDescent="0.25">
      <c r="A24" s="3" t="s">
        <v>447</v>
      </c>
      <c r="B24" s="295">
        <v>9341</v>
      </c>
      <c r="C24" s="722"/>
      <c r="D24" s="722"/>
    </row>
    <row r="25" spans="1:4" ht="15" x14ac:dyDescent="0.25">
      <c r="A25" s="3"/>
      <c r="B25" s="295"/>
      <c r="C25" s="722"/>
      <c r="D25" s="722"/>
    </row>
    <row r="26" spans="1:4" ht="15" x14ac:dyDescent="0.25">
      <c r="A26" s="296" t="s">
        <v>448</v>
      </c>
      <c r="B26" s="295">
        <v>9351</v>
      </c>
      <c r="C26" s="722">
        <f>C28+C30</f>
        <v>0</v>
      </c>
      <c r="D26" s="741">
        <f>D28+D30</f>
        <v>0</v>
      </c>
    </row>
    <row r="27" spans="1:4" ht="15" x14ac:dyDescent="0.25">
      <c r="A27" s="3"/>
      <c r="B27" s="295"/>
      <c r="C27" s="722"/>
      <c r="D27" s="722"/>
    </row>
    <row r="28" spans="1:4" ht="15" x14ac:dyDescent="0.25">
      <c r="A28" s="3" t="s">
        <v>449</v>
      </c>
      <c r="B28" s="295">
        <v>9361</v>
      </c>
      <c r="C28" s="722"/>
      <c r="D28" s="722"/>
    </row>
    <row r="29" spans="1:4" ht="15" x14ac:dyDescent="0.25">
      <c r="A29" s="3"/>
      <c r="B29" s="295"/>
      <c r="C29" s="722"/>
      <c r="D29" s="722"/>
    </row>
    <row r="30" spans="1:4" ht="15" x14ac:dyDescent="0.25">
      <c r="A30" s="3" t="s">
        <v>444</v>
      </c>
      <c r="B30" s="295">
        <v>9371</v>
      </c>
      <c r="C30" s="722"/>
      <c r="D30" s="722"/>
    </row>
    <row r="31" spans="1:4" ht="15" x14ac:dyDescent="0.25">
      <c r="A31" s="3"/>
      <c r="B31" s="295"/>
      <c r="C31" s="722"/>
      <c r="D31" s="722"/>
    </row>
    <row r="32" spans="1:4" ht="15" x14ac:dyDescent="0.25">
      <c r="A32" s="296" t="s">
        <v>450</v>
      </c>
      <c r="B32" s="295"/>
      <c r="C32" s="722"/>
      <c r="D32" s="722"/>
    </row>
    <row r="33" spans="1:4" ht="15" x14ac:dyDescent="0.25">
      <c r="A33" s="3"/>
      <c r="B33" s="295"/>
      <c r="C33" s="722"/>
      <c r="D33" s="722"/>
    </row>
    <row r="34" spans="1:4" ht="15" x14ac:dyDescent="0.25">
      <c r="A34" s="104" t="s">
        <v>1147</v>
      </c>
      <c r="B34" s="295"/>
      <c r="C34" s="722"/>
      <c r="D34" s="722"/>
    </row>
    <row r="35" spans="1:4" ht="15" x14ac:dyDescent="0.25">
      <c r="A35" s="3" t="s">
        <v>451</v>
      </c>
      <c r="B35" s="295">
        <v>9381</v>
      </c>
      <c r="C35" s="722"/>
      <c r="D35" s="722"/>
    </row>
    <row r="36" spans="1:4" ht="15" x14ac:dyDescent="0.25">
      <c r="A36" s="3"/>
      <c r="B36" s="295"/>
      <c r="C36" s="722"/>
      <c r="D36" s="722"/>
    </row>
    <row r="37" spans="1:4" ht="15" x14ac:dyDescent="0.25">
      <c r="A37" s="3" t="s">
        <v>452</v>
      </c>
      <c r="B37" s="295"/>
      <c r="C37" s="722"/>
      <c r="D37" s="722"/>
    </row>
    <row r="38" spans="1:4" ht="15" x14ac:dyDescent="0.25">
      <c r="A38" s="104" t="s">
        <v>1148</v>
      </c>
      <c r="B38" s="295">
        <v>9391</v>
      </c>
      <c r="C38" s="722"/>
      <c r="D38" s="722"/>
    </row>
    <row r="39" spans="1:4" ht="15" x14ac:dyDescent="0.25">
      <c r="A39" s="3"/>
      <c r="B39" s="295"/>
      <c r="C39" s="722"/>
      <c r="D39" s="722"/>
    </row>
    <row r="40" spans="1:4" ht="15" x14ac:dyDescent="0.25">
      <c r="A40" s="296" t="s">
        <v>453</v>
      </c>
      <c r="B40" s="295">
        <v>9401</v>
      </c>
      <c r="C40" s="722"/>
      <c r="D40" s="722"/>
    </row>
    <row r="41" spans="1:4" ht="15" x14ac:dyDescent="0.25">
      <c r="A41" s="3"/>
      <c r="B41" s="295"/>
      <c r="C41" s="722"/>
      <c r="D41" s="722"/>
    </row>
    <row r="42" spans="1:4" ht="15" x14ac:dyDescent="0.25">
      <c r="A42" s="296" t="s">
        <v>454</v>
      </c>
      <c r="B42" s="295"/>
      <c r="C42" s="722"/>
      <c r="D42" s="722"/>
    </row>
    <row r="43" spans="1:4" ht="15" x14ac:dyDescent="0.25">
      <c r="A43" s="3"/>
      <c r="B43" s="295"/>
      <c r="C43" s="722"/>
      <c r="D43" s="722"/>
    </row>
    <row r="44" spans="1:4" ht="15" x14ac:dyDescent="0.25">
      <c r="A44" s="3" t="s">
        <v>455</v>
      </c>
      <c r="B44" s="295">
        <v>9421</v>
      </c>
      <c r="C44" s="722"/>
      <c r="D44" s="722"/>
    </row>
    <row r="45" spans="1:4" ht="15" x14ac:dyDescent="0.25">
      <c r="A45" s="3"/>
      <c r="B45" s="295"/>
      <c r="C45" s="722"/>
      <c r="D45" s="722"/>
    </row>
    <row r="46" spans="1:4" ht="15" x14ac:dyDescent="0.25">
      <c r="A46" s="3" t="s">
        <v>456</v>
      </c>
      <c r="B46" s="295">
        <v>9431</v>
      </c>
      <c r="C46" s="722"/>
      <c r="D46" s="722"/>
    </row>
    <row r="47" spans="1:4" ht="15" x14ac:dyDescent="0.25">
      <c r="A47" s="3"/>
      <c r="B47" s="295"/>
      <c r="C47" s="722"/>
      <c r="D47" s="722"/>
    </row>
    <row r="48" spans="1:4" ht="15" x14ac:dyDescent="0.25">
      <c r="A48" s="3" t="s">
        <v>457</v>
      </c>
      <c r="B48" s="295">
        <v>9441</v>
      </c>
      <c r="C48" s="722"/>
      <c r="D48" s="722"/>
    </row>
    <row r="49" spans="1:4" ht="15" x14ac:dyDescent="0.25">
      <c r="A49" s="3"/>
      <c r="B49" s="295"/>
      <c r="C49" s="722"/>
      <c r="D49" s="722"/>
    </row>
    <row r="50" spans="1:4" ht="15" x14ac:dyDescent="0.25">
      <c r="A50" s="3" t="s">
        <v>458</v>
      </c>
      <c r="B50" s="295">
        <v>9461</v>
      </c>
      <c r="C50" s="722"/>
      <c r="D50" s="722"/>
    </row>
    <row r="51" spans="1:4" ht="15" x14ac:dyDescent="0.25">
      <c r="A51" s="3"/>
      <c r="B51" s="295"/>
      <c r="C51" s="722"/>
      <c r="D51" s="722"/>
    </row>
    <row r="52" spans="1:4" ht="15" x14ac:dyDescent="0.25">
      <c r="A52" s="3" t="s">
        <v>459</v>
      </c>
      <c r="B52" s="295">
        <v>9471</v>
      </c>
      <c r="C52" s="722"/>
      <c r="D52" s="722"/>
    </row>
    <row r="53" spans="1:4" ht="15" x14ac:dyDescent="0.25">
      <c r="A53" s="3"/>
      <c r="B53" s="295"/>
      <c r="C53" s="722"/>
      <c r="D53" s="722"/>
    </row>
    <row r="54" spans="1:4" ht="15" x14ac:dyDescent="0.25">
      <c r="A54" s="296" t="s">
        <v>460</v>
      </c>
      <c r="B54" s="295"/>
      <c r="C54" s="722"/>
      <c r="D54" s="722"/>
    </row>
    <row r="55" spans="1:4" ht="15" x14ac:dyDescent="0.25">
      <c r="A55" s="3"/>
      <c r="B55" s="295"/>
      <c r="C55" s="722"/>
      <c r="D55" s="722"/>
    </row>
    <row r="56" spans="1:4" ht="15" x14ac:dyDescent="0.25">
      <c r="A56" s="3" t="s">
        <v>461</v>
      </c>
      <c r="B56" s="295">
        <v>9481</v>
      </c>
      <c r="C56" s="722"/>
      <c r="D56" s="722"/>
    </row>
    <row r="57" spans="1:4" ht="15" x14ac:dyDescent="0.25">
      <c r="A57" s="3"/>
      <c r="B57" s="295"/>
      <c r="C57" s="722"/>
      <c r="D57" s="722"/>
    </row>
    <row r="58" spans="1:4" ht="15" x14ac:dyDescent="0.25">
      <c r="A58" s="3" t="s">
        <v>462</v>
      </c>
      <c r="B58" s="295">
        <v>9491</v>
      </c>
      <c r="C58" s="722"/>
      <c r="D58" s="722"/>
    </row>
    <row r="59" spans="1:4" x14ac:dyDescent="0.2">
      <c r="A59" s="71"/>
      <c r="B59" s="349"/>
      <c r="C59" s="739"/>
      <c r="D59" s="739"/>
    </row>
    <row r="60" spans="1:4" x14ac:dyDescent="0.2">
      <c r="A60" s="109" t="s">
        <v>952</v>
      </c>
      <c r="B60" s="227" t="s">
        <v>36</v>
      </c>
      <c r="C60" s="750" t="s">
        <v>146</v>
      </c>
      <c r="D60" s="750" t="s">
        <v>82</v>
      </c>
    </row>
    <row r="61" spans="1:4" ht="7.5" customHeight="1" x14ac:dyDescent="0.25">
      <c r="A61" s="3"/>
      <c r="B61" s="241"/>
      <c r="C61" s="722"/>
      <c r="D61" s="722"/>
    </row>
    <row r="62" spans="1:4" ht="5.25" customHeight="1" x14ac:dyDescent="0.25">
      <c r="A62" s="3"/>
      <c r="B62" s="241"/>
      <c r="C62" s="722"/>
      <c r="D62" s="722"/>
    </row>
    <row r="63" spans="1:4" ht="15" x14ac:dyDescent="0.25">
      <c r="A63" s="296" t="s">
        <v>439</v>
      </c>
      <c r="B63" s="241">
        <v>9253</v>
      </c>
      <c r="C63" s="722">
        <f>C65+C67+C69</f>
        <v>0</v>
      </c>
      <c r="D63" s="741">
        <f>D65+D67+D69</f>
        <v>0</v>
      </c>
    </row>
    <row r="64" spans="1:4" ht="6" customHeight="1" x14ac:dyDescent="0.25">
      <c r="A64" s="3"/>
      <c r="B64" s="241"/>
      <c r="C64" s="722"/>
      <c r="D64" s="722"/>
    </row>
    <row r="65" spans="1:5" ht="15" x14ac:dyDescent="0.25">
      <c r="A65" s="3" t="s">
        <v>440</v>
      </c>
      <c r="B65" s="262">
        <v>9263</v>
      </c>
      <c r="C65" s="722"/>
      <c r="D65" s="722"/>
      <c r="E65" s="49"/>
    </row>
    <row r="66" spans="1:5" ht="7.5" customHeight="1" x14ac:dyDescent="0.25">
      <c r="A66" s="3"/>
      <c r="B66" s="241"/>
      <c r="C66" s="722"/>
      <c r="D66" s="722"/>
      <c r="E66" s="49"/>
    </row>
    <row r="67" spans="1:5" ht="15" x14ac:dyDescent="0.25">
      <c r="A67" s="3" t="s">
        <v>441</v>
      </c>
      <c r="B67" s="241">
        <v>9273</v>
      </c>
      <c r="C67" s="722"/>
      <c r="D67" s="722"/>
      <c r="E67" s="49"/>
    </row>
    <row r="68" spans="1:5" ht="5.25" customHeight="1" x14ac:dyDescent="0.25">
      <c r="A68" s="3"/>
      <c r="B68" s="241"/>
      <c r="C68" s="722"/>
      <c r="D68" s="722"/>
      <c r="E68" s="49"/>
    </row>
    <row r="69" spans="1:5" ht="15" x14ac:dyDescent="0.25">
      <c r="A69" s="3" t="s">
        <v>442</v>
      </c>
      <c r="B69" s="241">
        <v>9283</v>
      </c>
      <c r="C69" s="722"/>
      <c r="D69" s="722"/>
      <c r="E69" s="49"/>
    </row>
    <row r="70" spans="1:5" ht="6.75" customHeight="1" x14ac:dyDescent="0.25">
      <c r="A70" s="3"/>
      <c r="B70" s="241"/>
      <c r="C70" s="722"/>
      <c r="D70" s="722"/>
      <c r="E70" s="49"/>
    </row>
    <row r="71" spans="1:5" ht="15" x14ac:dyDescent="0.25">
      <c r="A71" s="296" t="s">
        <v>959</v>
      </c>
      <c r="B71" s="241">
        <v>9293</v>
      </c>
      <c r="C71" s="722">
        <f>C73+C75</f>
        <v>0</v>
      </c>
      <c r="D71" s="741">
        <f>D73+D75</f>
        <v>0</v>
      </c>
      <c r="E71" s="49"/>
    </row>
    <row r="72" spans="1:5" ht="6.75" customHeight="1" x14ac:dyDescent="0.25">
      <c r="A72" s="3"/>
      <c r="B72" s="241"/>
      <c r="C72" s="722"/>
      <c r="D72" s="722"/>
    </row>
    <row r="73" spans="1:5" ht="15" x14ac:dyDescent="0.25">
      <c r="A73" s="3" t="s">
        <v>443</v>
      </c>
      <c r="B73" s="241">
        <v>9303</v>
      </c>
      <c r="C73" s="722"/>
      <c r="D73" s="722"/>
    </row>
    <row r="74" spans="1:5" ht="6.75" customHeight="1" x14ac:dyDescent="0.25">
      <c r="A74" s="3"/>
      <c r="B74" s="241"/>
      <c r="C74" s="722"/>
      <c r="D74" s="722"/>
    </row>
    <row r="75" spans="1:5" ht="15" x14ac:dyDescent="0.25">
      <c r="A75" s="3" t="s">
        <v>444</v>
      </c>
      <c r="B75" s="241">
        <v>9313</v>
      </c>
      <c r="C75" s="722"/>
      <c r="D75" s="722"/>
    </row>
    <row r="76" spans="1:5" ht="7.5" customHeight="1" x14ac:dyDescent="0.25">
      <c r="A76" s="3"/>
      <c r="B76" s="241"/>
      <c r="C76" s="722"/>
      <c r="D76" s="722"/>
    </row>
    <row r="77" spans="1:5" ht="15" x14ac:dyDescent="0.25">
      <c r="A77" s="296" t="s">
        <v>448</v>
      </c>
      <c r="B77" s="241">
        <v>9353</v>
      </c>
      <c r="C77" s="722">
        <f>C79+C81</f>
        <v>0</v>
      </c>
      <c r="D77" s="741">
        <f>D79+D81</f>
        <v>0</v>
      </c>
    </row>
    <row r="78" spans="1:5" ht="7.5" customHeight="1" x14ac:dyDescent="0.25">
      <c r="A78" s="3"/>
      <c r="B78" s="241"/>
      <c r="C78" s="722"/>
      <c r="D78" s="722"/>
    </row>
    <row r="79" spans="1:5" ht="15" x14ac:dyDescent="0.25">
      <c r="A79" s="3" t="s">
        <v>449</v>
      </c>
      <c r="B79" s="241">
        <v>9363</v>
      </c>
      <c r="C79" s="722"/>
      <c r="D79" s="722"/>
    </row>
    <row r="80" spans="1:5" ht="6.75" customHeight="1" x14ac:dyDescent="0.25">
      <c r="A80" s="3"/>
      <c r="B80" s="241"/>
      <c r="C80" s="722"/>
      <c r="D80" s="722"/>
    </row>
    <row r="81" spans="1:4" ht="15" x14ac:dyDescent="0.25">
      <c r="A81" s="3" t="s">
        <v>444</v>
      </c>
      <c r="B81" s="241">
        <v>9373</v>
      </c>
      <c r="C81" s="722"/>
      <c r="D81" s="722"/>
    </row>
    <row r="82" spans="1:4" ht="15" x14ac:dyDescent="0.25">
      <c r="A82" s="3"/>
      <c r="B82" s="241"/>
      <c r="C82" s="722"/>
      <c r="D82" s="722"/>
    </row>
    <row r="83" spans="1:4" ht="15" x14ac:dyDescent="0.25">
      <c r="A83" s="296" t="s">
        <v>450</v>
      </c>
      <c r="B83" s="241"/>
      <c r="C83" s="722"/>
      <c r="D83" s="722"/>
    </row>
    <row r="84" spans="1:4" ht="15" x14ac:dyDescent="0.25">
      <c r="A84" s="3"/>
      <c r="B84" s="241"/>
      <c r="C84" s="722"/>
      <c r="D84" s="722"/>
    </row>
    <row r="85" spans="1:4" ht="15" x14ac:dyDescent="0.25">
      <c r="A85" s="104" t="s">
        <v>1147</v>
      </c>
      <c r="B85" s="241"/>
      <c r="C85" s="722"/>
      <c r="D85" s="722"/>
    </row>
    <row r="86" spans="1:4" ht="15" x14ac:dyDescent="0.25">
      <c r="A86" s="104" t="s">
        <v>1149</v>
      </c>
      <c r="B86" s="241">
        <v>9383</v>
      </c>
      <c r="C86" s="722"/>
      <c r="D86" s="722"/>
    </row>
    <row r="87" spans="1:4" ht="15" x14ac:dyDescent="0.25">
      <c r="A87" s="3"/>
      <c r="B87" s="241"/>
      <c r="C87" s="722"/>
      <c r="D87" s="722"/>
    </row>
    <row r="88" spans="1:4" ht="15" x14ac:dyDescent="0.25">
      <c r="A88" s="104" t="s">
        <v>1150</v>
      </c>
      <c r="B88" s="241"/>
      <c r="C88" s="722"/>
      <c r="D88" s="722"/>
    </row>
    <row r="89" spans="1:4" ht="15" x14ac:dyDescent="0.25">
      <c r="A89" s="104" t="s">
        <v>1148</v>
      </c>
      <c r="B89" s="241">
        <v>9393</v>
      </c>
      <c r="C89" s="722"/>
      <c r="D89" s="722"/>
    </row>
    <row r="90" spans="1:4" ht="15" x14ac:dyDescent="0.25">
      <c r="A90" s="3"/>
      <c r="B90" s="241"/>
      <c r="C90" s="722"/>
      <c r="D90" s="722"/>
    </row>
    <row r="91" spans="1:4" ht="15" x14ac:dyDescent="0.25">
      <c r="A91" s="296" t="s">
        <v>960</v>
      </c>
      <c r="B91" s="241">
        <v>9403</v>
      </c>
      <c r="C91" s="722"/>
      <c r="D91" s="722"/>
    </row>
    <row r="92" spans="1:4" ht="15" x14ac:dyDescent="0.25">
      <c r="A92" s="3"/>
      <c r="B92" s="264"/>
      <c r="C92" s="725"/>
      <c r="D92" s="725"/>
    </row>
    <row r="93" spans="1:4" x14ac:dyDescent="0.2">
      <c r="B93"/>
      <c r="C93" s="743"/>
      <c r="D93" s="743"/>
    </row>
    <row r="94" spans="1:4" x14ac:dyDescent="0.2">
      <c r="A94" s="109" t="s">
        <v>718</v>
      </c>
      <c r="B94" s="291" t="s">
        <v>36</v>
      </c>
      <c r="C94" s="751" t="s">
        <v>146</v>
      </c>
      <c r="D94" s="752" t="s">
        <v>82</v>
      </c>
    </row>
    <row r="95" spans="1:4" ht="6" customHeight="1" x14ac:dyDescent="0.25">
      <c r="A95" s="3"/>
      <c r="B95" s="295"/>
      <c r="C95" s="722"/>
      <c r="D95" s="722"/>
    </row>
    <row r="96" spans="1:4" ht="15" x14ac:dyDescent="0.25">
      <c r="A96" s="296" t="s">
        <v>439</v>
      </c>
      <c r="B96" s="295">
        <v>9252</v>
      </c>
      <c r="C96" s="722">
        <f>C98+C100+C102</f>
        <v>0</v>
      </c>
      <c r="D96" s="741">
        <f>D98+D100+D102</f>
        <v>0</v>
      </c>
    </row>
    <row r="97" spans="1:4" ht="5.25" customHeight="1" x14ac:dyDescent="0.25">
      <c r="A97" s="3"/>
      <c r="B97" s="295"/>
      <c r="C97" s="722"/>
      <c r="D97" s="722"/>
    </row>
    <row r="98" spans="1:4" ht="15" x14ac:dyDescent="0.25">
      <c r="A98" s="3" t="s">
        <v>440</v>
      </c>
      <c r="B98" s="301">
        <v>9262</v>
      </c>
      <c r="C98" s="722"/>
      <c r="D98" s="722"/>
    </row>
    <row r="99" spans="1:4" ht="5.25" customHeight="1" x14ac:dyDescent="0.25">
      <c r="A99" s="3"/>
      <c r="B99" s="295"/>
      <c r="C99" s="722"/>
      <c r="D99" s="722"/>
    </row>
    <row r="100" spans="1:4" ht="15" x14ac:dyDescent="0.25">
      <c r="A100" s="3" t="s">
        <v>441</v>
      </c>
      <c r="B100" s="295">
        <v>9272</v>
      </c>
      <c r="C100" s="722"/>
      <c r="D100" s="722"/>
    </row>
    <row r="101" spans="1:4" ht="9" customHeight="1" x14ac:dyDescent="0.25">
      <c r="A101" s="3"/>
      <c r="B101" s="295"/>
      <c r="C101" s="722"/>
      <c r="D101" s="722"/>
    </row>
    <row r="102" spans="1:4" ht="15" x14ac:dyDescent="0.25">
      <c r="A102" s="3" t="s">
        <v>442</v>
      </c>
      <c r="B102" s="295">
        <v>9282</v>
      </c>
      <c r="C102" s="722"/>
      <c r="D102" s="722"/>
    </row>
    <row r="103" spans="1:4" ht="4.5" customHeight="1" x14ac:dyDescent="0.25">
      <c r="A103" s="3"/>
      <c r="B103" s="295"/>
      <c r="C103" s="722"/>
      <c r="D103" s="722"/>
    </row>
    <row r="104" spans="1:4" ht="15" x14ac:dyDescent="0.25">
      <c r="A104" s="296" t="s">
        <v>463</v>
      </c>
      <c r="B104" s="295">
        <v>9292</v>
      </c>
      <c r="C104" s="722">
        <f>C106+C108</f>
        <v>0</v>
      </c>
      <c r="D104" s="741">
        <f>D106+D108</f>
        <v>0</v>
      </c>
    </row>
    <row r="105" spans="1:4" ht="15" x14ac:dyDescent="0.25">
      <c r="A105" s="3"/>
      <c r="B105" s="295"/>
      <c r="C105" s="722"/>
      <c r="D105" s="722"/>
    </row>
    <row r="106" spans="1:4" ht="15" x14ac:dyDescent="0.25">
      <c r="A106" s="3" t="s">
        <v>449</v>
      </c>
      <c r="B106" s="295">
        <v>9302</v>
      </c>
      <c r="C106" s="722"/>
      <c r="D106" s="722"/>
    </row>
    <row r="107" spans="1:4" ht="15" x14ac:dyDescent="0.25">
      <c r="A107" s="3"/>
      <c r="B107" s="295"/>
      <c r="C107" s="722"/>
      <c r="D107" s="722"/>
    </row>
    <row r="108" spans="1:4" ht="15" x14ac:dyDescent="0.25">
      <c r="A108" s="3" t="s">
        <v>444</v>
      </c>
      <c r="B108" s="295">
        <v>9312</v>
      </c>
      <c r="C108" s="722"/>
      <c r="D108" s="722"/>
    </row>
    <row r="109" spans="1:4" ht="8.25" customHeight="1" x14ac:dyDescent="0.25">
      <c r="A109" s="3"/>
      <c r="B109" s="295"/>
      <c r="C109" s="722"/>
      <c r="D109" s="722"/>
    </row>
    <row r="110" spans="1:4" ht="15" x14ac:dyDescent="0.25">
      <c r="A110" s="296" t="s">
        <v>448</v>
      </c>
      <c r="B110" s="295">
        <v>9352</v>
      </c>
      <c r="C110" s="722">
        <f>C112+C114</f>
        <v>0</v>
      </c>
      <c r="D110" s="741">
        <f>D112+D114</f>
        <v>0</v>
      </c>
    </row>
    <row r="111" spans="1:4" ht="4.5" customHeight="1" x14ac:dyDescent="0.25">
      <c r="A111" s="3"/>
      <c r="B111" s="295"/>
      <c r="C111" s="722"/>
      <c r="D111" s="722"/>
    </row>
    <row r="112" spans="1:4" ht="15" x14ac:dyDescent="0.25">
      <c r="A112" s="3" t="s">
        <v>449</v>
      </c>
      <c r="B112" s="295">
        <v>9362</v>
      </c>
      <c r="C112" s="722"/>
      <c r="D112" s="722"/>
    </row>
    <row r="113" spans="1:4" ht="7.5" customHeight="1" x14ac:dyDescent="0.25">
      <c r="A113" s="3"/>
      <c r="B113" s="295"/>
      <c r="C113" s="722"/>
      <c r="D113" s="722"/>
    </row>
    <row r="114" spans="1:4" ht="15" x14ac:dyDescent="0.25">
      <c r="A114" s="63" t="s">
        <v>444</v>
      </c>
      <c r="B114" s="297">
        <v>9372</v>
      </c>
      <c r="C114" s="725"/>
      <c r="D114" s="725"/>
    </row>
    <row r="115" spans="1:4" ht="9" customHeight="1" x14ac:dyDescent="0.2">
      <c r="A115" s="2"/>
      <c r="B115" s="349"/>
      <c r="C115" s="739"/>
      <c r="D115" s="739"/>
    </row>
    <row r="116" spans="1:4" x14ac:dyDescent="0.2">
      <c r="A116" s="47" t="s">
        <v>464</v>
      </c>
      <c r="B116" s="355"/>
      <c r="C116" s="753"/>
      <c r="D116" s="751" t="s">
        <v>146</v>
      </c>
    </row>
    <row r="117" spans="1:4" ht="15" x14ac:dyDescent="0.25">
      <c r="C117" s="743"/>
      <c r="D117" s="720"/>
    </row>
    <row r="118" spans="1:4" ht="15" x14ac:dyDescent="0.25">
      <c r="C118" s="743"/>
      <c r="D118" s="722"/>
    </row>
    <row r="119" spans="1:4" ht="15" x14ac:dyDescent="0.25">
      <c r="A119" t="s">
        <v>755</v>
      </c>
      <c r="C119" s="743"/>
      <c r="D119" s="722"/>
    </row>
    <row r="120" spans="1:4" ht="15" x14ac:dyDescent="0.25">
      <c r="A120" t="s">
        <v>756</v>
      </c>
      <c r="C120" s="743"/>
      <c r="D120" s="725"/>
    </row>
    <row r="121" spans="1:4" x14ac:dyDescent="0.2">
      <c r="A121" t="s">
        <v>757</v>
      </c>
      <c r="C121" s="743"/>
      <c r="D121" s="743"/>
    </row>
  </sheetData>
  <protectedRanges>
    <protectedRange sqref="A1:IV1 C122:D65536" name="Plage2"/>
    <protectedRange sqref="B1:C1" name="Plage2_1"/>
    <protectedRange sqref="E61:E62 E60 E93" name="Plage2_2"/>
    <protectedRange sqref="E59" name="Plage1"/>
    <protectedRange sqref="C2:D58 C60:D60 D116 C121:D121 C116:C120 C94:D115" name="Plage2_4"/>
    <protectedRange sqref="C61:D93" name="Plage2_2_1"/>
    <protectedRange sqref="C59:D59" name="Plage1_1"/>
    <protectedRange sqref="D117:D120" name="Plage2_3_1"/>
  </protectedRanges>
  <mergeCells count="1">
    <mergeCell ref="B1:C1"/>
  </mergeCells>
  <phoneticPr fontId="0" type="noConversion"/>
  <pageMargins left="0.7" right="0.7" top="0.75" bottom="0.75" header="0.3" footer="0.3"/>
  <pageSetup paperSize="9" scale="86" fitToHeight="0" orientation="portrait" r:id="rId1"/>
  <rowBreaks count="1" manualBreakCount="1">
    <brk id="5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D58"/>
  <sheetViews>
    <sheetView workbookViewId="0">
      <selection activeCell="A10" sqref="A10"/>
    </sheetView>
  </sheetViews>
  <sheetFormatPr defaultColWidth="11.42578125" defaultRowHeight="12.75" x14ac:dyDescent="0.2"/>
  <cols>
    <col min="1" max="1" width="92.42578125" customWidth="1"/>
    <col min="2" max="2" width="14.28515625" style="244" customWidth="1"/>
    <col min="3" max="3" width="14.28515625" style="75" customWidth="1"/>
  </cols>
  <sheetData>
    <row r="1" spans="1:4" x14ac:dyDescent="0.2">
      <c r="A1" s="307" t="s">
        <v>81</v>
      </c>
      <c r="B1" s="543">
        <f>'1'!O15</f>
        <v>0</v>
      </c>
      <c r="C1" s="385" t="s">
        <v>1156</v>
      </c>
      <c r="D1" s="5"/>
    </row>
    <row r="2" spans="1:4" ht="10.5" customHeight="1" x14ac:dyDescent="0.2">
      <c r="A2" s="5"/>
      <c r="C2" s="391"/>
      <c r="D2" s="5"/>
    </row>
    <row r="3" spans="1:4" ht="13.5" customHeight="1" x14ac:dyDescent="0.2">
      <c r="C3" s="391"/>
      <c r="D3" s="5"/>
    </row>
    <row r="4" spans="1:4" x14ac:dyDescent="0.2">
      <c r="A4" s="469"/>
      <c r="B4" s="1005" t="s">
        <v>36</v>
      </c>
      <c r="C4" s="1007" t="s">
        <v>146</v>
      </c>
      <c r="D4" s="5"/>
    </row>
    <row r="5" spans="1:4" x14ac:dyDescent="0.2">
      <c r="A5" s="460" t="s">
        <v>759</v>
      </c>
      <c r="B5" s="1006"/>
      <c r="C5" s="1008"/>
      <c r="D5" s="5"/>
    </row>
    <row r="6" spans="1:4" s="351" customFormat="1" ht="53.25" customHeight="1" x14ac:dyDescent="0.25">
      <c r="A6" s="470" t="s">
        <v>1152</v>
      </c>
      <c r="B6" s="471"/>
      <c r="C6" s="754"/>
      <c r="D6" s="350"/>
    </row>
    <row r="7" spans="1:4" s="351" customFormat="1" ht="13.5" customHeight="1" x14ac:dyDescent="0.25">
      <c r="A7" s="350"/>
      <c r="B7" s="352"/>
      <c r="C7" s="755"/>
      <c r="D7" s="350"/>
    </row>
    <row r="8" spans="1:4" ht="15" x14ac:dyDescent="0.25">
      <c r="A8" s="120" t="s">
        <v>465</v>
      </c>
      <c r="B8" s="302">
        <v>9500</v>
      </c>
      <c r="C8" s="722"/>
      <c r="D8" s="5"/>
    </row>
    <row r="9" spans="1:4" ht="15" x14ac:dyDescent="0.25">
      <c r="A9" s="117" t="s">
        <v>1153</v>
      </c>
      <c r="B9" s="302"/>
      <c r="C9" s="722"/>
      <c r="D9" s="102"/>
    </row>
    <row r="10" spans="1:4" ht="15" x14ac:dyDescent="0.25">
      <c r="A10" s="5" t="s">
        <v>1154</v>
      </c>
      <c r="B10" s="302"/>
      <c r="C10" s="722"/>
      <c r="D10" s="5"/>
    </row>
    <row r="11" spans="1:4" ht="15" x14ac:dyDescent="0.25">
      <c r="A11" s="5"/>
      <c r="B11" s="302"/>
      <c r="C11" s="722"/>
      <c r="D11" s="102"/>
    </row>
    <row r="12" spans="1:4" ht="15" x14ac:dyDescent="0.25">
      <c r="A12" s="5"/>
      <c r="B12" s="302"/>
      <c r="C12" s="722"/>
      <c r="D12" s="102"/>
    </row>
    <row r="13" spans="1:4" ht="15" x14ac:dyDescent="0.25">
      <c r="A13" s="120" t="s">
        <v>720</v>
      </c>
      <c r="B13" s="302">
        <v>9501</v>
      </c>
      <c r="C13" s="722"/>
      <c r="D13" s="102"/>
    </row>
    <row r="14" spans="1:4" ht="15" x14ac:dyDescent="0.25">
      <c r="A14" s="5"/>
      <c r="B14" s="302"/>
      <c r="C14" s="722"/>
      <c r="D14" s="102"/>
    </row>
    <row r="15" spans="1:4" ht="15" x14ac:dyDescent="0.25">
      <c r="A15" s="120" t="s">
        <v>719</v>
      </c>
      <c r="B15" s="302">
        <v>9502</v>
      </c>
      <c r="C15" s="722"/>
      <c r="D15" s="102"/>
    </row>
    <row r="16" spans="1:4" ht="15" x14ac:dyDescent="0.25">
      <c r="A16" s="120"/>
      <c r="B16" s="302"/>
      <c r="C16" s="722"/>
      <c r="D16" s="5"/>
    </row>
    <row r="17" spans="1:4" ht="15" x14ac:dyDescent="0.25">
      <c r="A17" s="120" t="s">
        <v>466</v>
      </c>
      <c r="B17" s="302"/>
      <c r="C17" s="722"/>
      <c r="D17" s="5"/>
    </row>
    <row r="18" spans="1:4" ht="15" x14ac:dyDescent="0.25">
      <c r="A18" s="120" t="s">
        <v>467</v>
      </c>
      <c r="B18" s="302"/>
      <c r="C18" s="722"/>
      <c r="D18" s="5"/>
    </row>
    <row r="19" spans="1:4" ht="15" x14ac:dyDescent="0.25">
      <c r="A19" s="120" t="s">
        <v>468</v>
      </c>
      <c r="B19" s="302"/>
      <c r="C19" s="722"/>
      <c r="D19" s="102"/>
    </row>
    <row r="20" spans="1:4" ht="15" x14ac:dyDescent="0.25">
      <c r="A20" s="5"/>
      <c r="B20" s="302"/>
      <c r="C20" s="722"/>
      <c r="D20" s="5"/>
    </row>
    <row r="21" spans="1:4" ht="15" x14ac:dyDescent="0.25">
      <c r="A21" s="102" t="s">
        <v>760</v>
      </c>
      <c r="B21" s="302">
        <v>9503</v>
      </c>
      <c r="C21" s="722"/>
      <c r="D21" s="102"/>
    </row>
    <row r="22" spans="1:4" ht="15" x14ac:dyDescent="0.25">
      <c r="A22" s="5"/>
      <c r="B22" s="302"/>
      <c r="C22" s="722"/>
      <c r="D22" s="5"/>
    </row>
    <row r="23" spans="1:4" ht="15" x14ac:dyDescent="0.25">
      <c r="A23" s="102" t="s">
        <v>761</v>
      </c>
      <c r="B23" s="302">
        <v>9504</v>
      </c>
      <c r="C23" s="722"/>
      <c r="D23" s="102"/>
    </row>
    <row r="24" spans="1:4" ht="15" x14ac:dyDescent="0.25">
      <c r="A24" s="5"/>
      <c r="B24" s="302"/>
      <c r="C24" s="722"/>
      <c r="D24" s="102"/>
    </row>
    <row r="25" spans="1:4" ht="15" x14ac:dyDescent="0.25">
      <c r="A25" s="116" t="s">
        <v>469</v>
      </c>
      <c r="B25" s="302"/>
      <c r="C25" s="722"/>
      <c r="D25" s="102"/>
    </row>
    <row r="26" spans="1:4" ht="15" x14ac:dyDescent="0.25">
      <c r="A26" s="120"/>
      <c r="B26" s="302"/>
      <c r="C26" s="722"/>
      <c r="D26" s="5"/>
    </row>
    <row r="27" spans="1:4" ht="15" x14ac:dyDescent="0.25">
      <c r="A27" s="120" t="s">
        <v>470</v>
      </c>
      <c r="B27" s="302">
        <v>9505</v>
      </c>
      <c r="C27" s="722"/>
      <c r="D27" s="102"/>
    </row>
    <row r="28" spans="1:4" ht="15" x14ac:dyDescent="0.25">
      <c r="A28" s="5"/>
      <c r="B28" s="302"/>
      <c r="C28" s="722"/>
      <c r="D28" s="5"/>
    </row>
    <row r="29" spans="1:4" ht="15" x14ac:dyDescent="0.25">
      <c r="A29" s="120" t="s">
        <v>471</v>
      </c>
      <c r="B29" s="302"/>
      <c r="C29" s="722"/>
      <c r="D29" s="102"/>
    </row>
    <row r="30" spans="1:4" ht="15" x14ac:dyDescent="0.25">
      <c r="A30" s="120" t="s">
        <v>472</v>
      </c>
      <c r="B30" s="302"/>
      <c r="C30" s="722"/>
      <c r="D30" s="5"/>
    </row>
    <row r="31" spans="1:4" ht="15" x14ac:dyDescent="0.25">
      <c r="A31" s="5"/>
      <c r="B31" s="302"/>
      <c r="C31" s="722"/>
      <c r="D31" s="102"/>
    </row>
    <row r="32" spans="1:4" ht="15" x14ac:dyDescent="0.25">
      <c r="A32" s="102" t="s">
        <v>762</v>
      </c>
      <c r="B32" s="302">
        <v>95061</v>
      </c>
      <c r="C32" s="722"/>
      <c r="D32" s="5"/>
    </row>
    <row r="33" spans="1:4" ht="15" x14ac:dyDescent="0.25">
      <c r="A33" s="5"/>
      <c r="B33" s="302"/>
      <c r="C33" s="722"/>
      <c r="D33" s="5"/>
    </row>
    <row r="34" spans="1:4" ht="15" x14ac:dyDescent="0.25">
      <c r="A34" s="102" t="s">
        <v>763</v>
      </c>
      <c r="B34" s="302">
        <v>95062</v>
      </c>
      <c r="C34" s="722"/>
      <c r="D34" s="5"/>
    </row>
    <row r="35" spans="1:4" ht="15" x14ac:dyDescent="0.25">
      <c r="A35" s="5"/>
      <c r="B35" s="302"/>
      <c r="C35" s="722"/>
      <c r="D35" s="5"/>
    </row>
    <row r="36" spans="1:4" ht="15" x14ac:dyDescent="0.25">
      <c r="A36" s="102" t="s">
        <v>764</v>
      </c>
      <c r="B36" s="302">
        <v>95063</v>
      </c>
      <c r="C36" s="722"/>
      <c r="D36" s="5"/>
    </row>
    <row r="37" spans="1:4" ht="15" x14ac:dyDescent="0.25">
      <c r="A37" s="5"/>
      <c r="B37" s="302"/>
      <c r="C37" s="722"/>
      <c r="D37" s="5"/>
    </row>
    <row r="38" spans="1:4" ht="15" x14ac:dyDescent="0.25">
      <c r="A38" s="120" t="s">
        <v>471</v>
      </c>
      <c r="B38" s="302"/>
      <c r="C38" s="722"/>
      <c r="D38" s="5"/>
    </row>
    <row r="39" spans="1:4" ht="15" x14ac:dyDescent="0.25">
      <c r="A39" s="120" t="s">
        <v>473</v>
      </c>
      <c r="B39" s="302"/>
      <c r="C39" s="722"/>
      <c r="D39" s="5"/>
    </row>
    <row r="40" spans="1:4" ht="15" x14ac:dyDescent="0.25">
      <c r="A40" s="5"/>
      <c r="B40" s="302"/>
      <c r="C40" s="722"/>
      <c r="D40" s="5"/>
    </row>
    <row r="41" spans="1:4" ht="15" x14ac:dyDescent="0.25">
      <c r="A41" s="102" t="s">
        <v>762</v>
      </c>
      <c r="B41" s="302">
        <v>95081</v>
      </c>
      <c r="C41" s="722"/>
      <c r="D41" s="5"/>
    </row>
    <row r="42" spans="1:4" ht="15" x14ac:dyDescent="0.25">
      <c r="A42" s="5"/>
      <c r="B42" s="302"/>
      <c r="C42" s="722"/>
      <c r="D42" s="5"/>
    </row>
    <row r="43" spans="1:4" ht="15" x14ac:dyDescent="0.25">
      <c r="A43" s="102" t="s">
        <v>763</v>
      </c>
      <c r="B43" s="302">
        <v>95082</v>
      </c>
      <c r="C43" s="722"/>
      <c r="D43" s="5"/>
    </row>
    <row r="44" spans="1:4" ht="15" x14ac:dyDescent="0.25">
      <c r="A44" s="5"/>
      <c r="B44" s="302"/>
      <c r="C44" s="722"/>
      <c r="D44" s="5"/>
    </row>
    <row r="45" spans="1:4" ht="15" x14ac:dyDescent="0.25">
      <c r="A45" s="102" t="s">
        <v>764</v>
      </c>
      <c r="B45" s="303">
        <v>95083</v>
      </c>
      <c r="C45" s="725"/>
      <c r="D45" s="5"/>
    </row>
    <row r="46" spans="1:4" x14ac:dyDescent="0.2">
      <c r="A46" s="5"/>
      <c r="B46" s="304"/>
      <c r="C46" s="756"/>
      <c r="D46" s="5"/>
    </row>
    <row r="47" spans="1:4" x14ac:dyDescent="0.2">
      <c r="A47" s="5"/>
      <c r="B47" s="304"/>
      <c r="C47" s="756"/>
      <c r="D47" s="5"/>
    </row>
    <row r="48" spans="1:4" x14ac:dyDescent="0.2">
      <c r="A48" s="5"/>
      <c r="B48" s="71"/>
      <c r="C48" s="756"/>
      <c r="D48" s="5"/>
    </row>
    <row r="49" spans="1:4" x14ac:dyDescent="0.2">
      <c r="A49" s="5"/>
      <c r="B49" s="71"/>
      <c r="C49" s="739"/>
      <c r="D49" s="5"/>
    </row>
    <row r="50" spans="1:4" x14ac:dyDescent="0.2">
      <c r="A50" s="757" t="s">
        <v>1155</v>
      </c>
      <c r="B50" s="5"/>
      <c r="C50" s="743"/>
      <c r="D50" s="5"/>
    </row>
    <row r="51" spans="1:4" x14ac:dyDescent="0.2">
      <c r="A51" s="469"/>
      <c r="C51" s="743"/>
      <c r="D51" s="5"/>
    </row>
    <row r="52" spans="1:4" x14ac:dyDescent="0.2">
      <c r="A52" s="469"/>
      <c r="C52" s="743"/>
      <c r="D52" s="5"/>
    </row>
    <row r="53" spans="1:4" x14ac:dyDescent="0.2">
      <c r="A53" s="469"/>
      <c r="C53" s="743"/>
      <c r="D53" s="5"/>
    </row>
    <row r="54" spans="1:4" x14ac:dyDescent="0.2">
      <c r="A54" s="469"/>
      <c r="C54" s="743"/>
      <c r="D54" s="5"/>
    </row>
    <row r="55" spans="1:4" x14ac:dyDescent="0.2">
      <c r="A55" s="469"/>
      <c r="C55" s="743"/>
      <c r="D55" s="71"/>
    </row>
    <row r="56" spans="1:4" x14ac:dyDescent="0.2">
      <c r="A56" s="469"/>
      <c r="C56" s="743"/>
      <c r="D56" s="71"/>
    </row>
    <row r="57" spans="1:4" x14ac:dyDescent="0.2">
      <c r="A57" s="5"/>
      <c r="B57" s="71"/>
      <c r="C57" s="171"/>
      <c r="D57" s="71"/>
    </row>
    <row r="58" spans="1:4" x14ac:dyDescent="0.2">
      <c r="A58" s="5"/>
      <c r="B58" s="71"/>
      <c r="C58" s="404"/>
      <c r="D58" s="2"/>
    </row>
  </sheetData>
  <protectedRanges>
    <protectedRange sqref="B1:C3 A1:IV1 B57:C65528" name="Plage2"/>
    <protectedRange sqref="B4:C56" name="Plage2_1"/>
  </protectedRanges>
  <mergeCells count="2">
    <mergeCell ref="B4:B5"/>
    <mergeCell ref="C4:C5"/>
  </mergeCells>
  <phoneticPr fontId="0" type="noConversion"/>
  <pageMargins left="0.78740157499999996" right="0.78740157499999996" top="0.984251969" bottom="0.984251969" header="0.5" footer="0.5"/>
  <pageSetup paperSize="9" scale="71"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36"/>
  <sheetViews>
    <sheetView zoomScaleNormal="100" workbookViewId="0">
      <selection activeCell="K26" sqref="K26"/>
    </sheetView>
  </sheetViews>
  <sheetFormatPr defaultColWidth="11.42578125" defaultRowHeight="12.75" x14ac:dyDescent="0.2"/>
  <cols>
    <col min="1" max="1" width="22.85546875" customWidth="1"/>
    <col min="2" max="2" width="23" customWidth="1"/>
    <col min="3" max="3" width="21.5703125" customWidth="1"/>
    <col min="4" max="4" width="11.42578125" customWidth="1"/>
    <col min="5" max="5" width="11.5703125" customWidth="1"/>
    <col min="6" max="6" width="10.140625" customWidth="1"/>
  </cols>
  <sheetData>
    <row r="1" spans="1:16" x14ac:dyDescent="0.2">
      <c r="A1" s="307" t="s">
        <v>81</v>
      </c>
      <c r="B1" s="546">
        <f>'1'!O15</f>
        <v>0</v>
      </c>
      <c r="C1" s="420" t="s">
        <v>1157</v>
      </c>
      <c r="D1" s="31"/>
      <c r="E1" s="31"/>
      <c r="F1" s="31"/>
      <c r="G1" s="105"/>
      <c r="H1" s="5"/>
      <c r="I1" s="5"/>
      <c r="J1" s="5"/>
      <c r="K1" s="5"/>
      <c r="L1" s="5"/>
      <c r="M1" s="5"/>
      <c r="N1" s="5"/>
      <c r="O1" s="5"/>
      <c r="P1" s="5"/>
    </row>
    <row r="2" spans="1:16" x14ac:dyDescent="0.2">
      <c r="I2" s="5"/>
      <c r="J2" s="5"/>
      <c r="K2" s="5"/>
      <c r="L2" s="5"/>
      <c r="M2" s="5"/>
      <c r="N2" s="5"/>
      <c r="O2" s="5"/>
      <c r="P2" s="5"/>
    </row>
    <row r="3" spans="1:16" ht="12.75" customHeight="1" x14ac:dyDescent="0.2">
      <c r="A3" s="1009" t="s">
        <v>925</v>
      </c>
      <c r="B3" s="1009"/>
      <c r="C3" s="1009"/>
      <c r="D3" s="1009"/>
      <c r="E3" s="1009"/>
    </row>
    <row r="5" spans="1:16" x14ac:dyDescent="0.2">
      <c r="A5" s="418" t="s">
        <v>924</v>
      </c>
    </row>
    <row r="6" spans="1:16" ht="13.5" thickBot="1" x14ac:dyDescent="0.25">
      <c r="I6" s="5"/>
      <c r="J6" s="5"/>
      <c r="K6" s="5"/>
      <c r="L6" s="5"/>
      <c r="M6" s="5"/>
      <c r="N6" s="5"/>
      <c r="O6" s="5"/>
      <c r="P6" s="5"/>
    </row>
    <row r="7" spans="1:16" ht="13.5" customHeight="1" thickBot="1" x14ac:dyDescent="0.25">
      <c r="A7" s="472"/>
      <c r="B7" s="472"/>
      <c r="C7" s="472"/>
      <c r="D7" s="473"/>
      <c r="E7" s="1012" t="s">
        <v>146</v>
      </c>
      <c r="F7" s="1013"/>
      <c r="G7" s="1012" t="s">
        <v>82</v>
      </c>
      <c r="H7" s="1013"/>
    </row>
    <row r="8" spans="1:16" ht="12.75" customHeight="1" x14ac:dyDescent="0.2">
      <c r="A8" s="1010" t="s">
        <v>923</v>
      </c>
      <c r="B8" s="1010" t="s">
        <v>922</v>
      </c>
      <c r="C8" s="482" t="s">
        <v>921</v>
      </c>
      <c r="D8" s="1010" t="s">
        <v>920</v>
      </c>
      <c r="E8" s="1010" t="s">
        <v>918</v>
      </c>
      <c r="F8" s="1010" t="s">
        <v>917</v>
      </c>
      <c r="G8" s="1010" t="s">
        <v>918</v>
      </c>
      <c r="H8" s="1010" t="s">
        <v>917</v>
      </c>
    </row>
    <row r="9" spans="1:16" ht="13.5" thickBot="1" x14ac:dyDescent="0.25">
      <c r="A9" s="1011"/>
      <c r="B9" s="1011"/>
      <c r="C9" s="473" t="s">
        <v>919</v>
      </c>
      <c r="D9" s="1011"/>
      <c r="E9" s="1011"/>
      <c r="F9" s="1011"/>
      <c r="G9" s="1011"/>
      <c r="H9" s="1011"/>
    </row>
    <row r="10" spans="1:16" x14ac:dyDescent="0.2">
      <c r="A10" s="474"/>
      <c r="B10" s="475"/>
      <c r="C10" s="475"/>
      <c r="D10" s="475"/>
      <c r="E10" s="475"/>
      <c r="F10" s="475"/>
      <c r="G10" s="475"/>
      <c r="H10" s="475"/>
    </row>
    <row r="11" spans="1:16" x14ac:dyDescent="0.2">
      <c r="A11" s="474"/>
      <c r="B11" s="475"/>
      <c r="C11" s="475"/>
      <c r="D11" s="475"/>
      <c r="E11" s="475"/>
      <c r="F11" s="475"/>
      <c r="G11" s="475"/>
      <c r="H11" s="475"/>
    </row>
    <row r="12" spans="1:16" x14ac:dyDescent="0.2">
      <c r="A12" s="474"/>
      <c r="B12" s="475"/>
      <c r="C12" s="475"/>
      <c r="D12" s="475"/>
      <c r="E12" s="475"/>
      <c r="F12" s="475"/>
      <c r="G12" s="475"/>
      <c r="H12" s="475"/>
    </row>
    <row r="13" spans="1:16" x14ac:dyDescent="0.2">
      <c r="A13" s="474"/>
      <c r="B13" s="475"/>
      <c r="C13" s="475"/>
      <c r="D13" s="475"/>
      <c r="E13" s="475"/>
      <c r="F13" s="475"/>
      <c r="G13" s="475"/>
      <c r="H13" s="475"/>
    </row>
    <row r="14" spans="1:16" x14ac:dyDescent="0.2">
      <c r="A14" s="474"/>
      <c r="B14" s="475"/>
      <c r="C14" s="475"/>
      <c r="D14" s="475"/>
      <c r="E14" s="475"/>
      <c r="F14" s="475"/>
      <c r="G14" s="475"/>
      <c r="H14" s="475"/>
    </row>
    <row r="15" spans="1:16" x14ac:dyDescent="0.2">
      <c r="A15" s="474"/>
      <c r="B15" s="475"/>
      <c r="C15" s="475"/>
      <c r="D15" s="475"/>
      <c r="E15" s="475"/>
      <c r="F15" s="475"/>
      <c r="G15" s="475"/>
      <c r="H15" s="475"/>
    </row>
    <row r="16" spans="1:16" x14ac:dyDescent="0.2">
      <c r="A16" s="474"/>
      <c r="B16" s="475"/>
      <c r="C16" s="475"/>
      <c r="D16" s="475"/>
      <c r="E16" s="475"/>
      <c r="F16" s="475"/>
      <c r="G16" s="475"/>
      <c r="H16" s="475"/>
    </row>
    <row r="17" spans="1:8" x14ac:dyDescent="0.2">
      <c r="A17" s="474"/>
      <c r="B17" s="475"/>
      <c r="C17" s="475"/>
      <c r="D17" s="475"/>
      <c r="E17" s="475"/>
      <c r="F17" s="475"/>
      <c r="G17" s="475"/>
      <c r="H17" s="475"/>
    </row>
    <row r="18" spans="1:8" ht="13.5" thickBot="1" x14ac:dyDescent="0.25">
      <c r="A18" s="476"/>
      <c r="B18" s="477"/>
      <c r="C18" s="477"/>
      <c r="D18" s="477"/>
      <c r="E18" s="477"/>
      <c r="F18" s="477"/>
      <c r="G18" s="477"/>
      <c r="H18" s="477"/>
    </row>
    <row r="20" spans="1:8" ht="13.5" thickBot="1" x14ac:dyDescent="0.25"/>
    <row r="21" spans="1:8" ht="12.75" customHeight="1" x14ac:dyDescent="0.2">
      <c r="A21" s="1017" t="s">
        <v>914</v>
      </c>
      <c r="B21" s="1017"/>
      <c r="C21" s="1017"/>
      <c r="D21" s="1017"/>
      <c r="E21" s="1010" t="s">
        <v>918</v>
      </c>
      <c r="F21" s="1010" t="s">
        <v>917</v>
      </c>
    </row>
    <row r="22" spans="1:8" ht="13.5" customHeight="1" thickBot="1" x14ac:dyDescent="0.25">
      <c r="A22" s="1018" t="s">
        <v>915</v>
      </c>
      <c r="B22" s="1019"/>
      <c r="C22" s="1019"/>
      <c r="D22" s="1020"/>
      <c r="E22" s="1011"/>
      <c r="F22" s="1011"/>
    </row>
    <row r="23" spans="1:8" x14ac:dyDescent="0.2">
      <c r="A23" s="478"/>
      <c r="B23" s="2"/>
      <c r="C23" s="2"/>
      <c r="D23" s="467"/>
      <c r="E23" s="479"/>
      <c r="F23" s="479"/>
    </row>
    <row r="24" spans="1:8" x14ac:dyDescent="0.2">
      <c r="A24" s="478"/>
      <c r="B24" s="2"/>
      <c r="C24" s="2"/>
      <c r="D24" s="467"/>
      <c r="E24" s="479"/>
      <c r="F24" s="479"/>
    </row>
    <row r="25" spans="1:8" x14ac:dyDescent="0.2">
      <c r="A25" s="478"/>
      <c r="B25" s="2"/>
      <c r="C25" s="2"/>
      <c r="D25" s="467"/>
      <c r="E25" s="479"/>
      <c r="F25" s="479"/>
    </row>
    <row r="26" spans="1:8" x14ac:dyDescent="0.2">
      <c r="A26" s="478"/>
      <c r="B26" s="2"/>
      <c r="C26" s="2"/>
      <c r="D26" s="467"/>
      <c r="E26" s="479"/>
      <c r="F26" s="479"/>
    </row>
    <row r="27" spans="1:8" ht="12.75" customHeight="1" x14ac:dyDescent="0.2">
      <c r="A27" s="1014" t="s">
        <v>916</v>
      </c>
      <c r="B27" s="1015"/>
      <c r="C27" s="1015"/>
      <c r="D27" s="1016"/>
      <c r="E27" s="436"/>
      <c r="F27" s="436"/>
    </row>
    <row r="28" spans="1:8" x14ac:dyDescent="0.2">
      <c r="A28" s="478"/>
      <c r="B28" s="2"/>
      <c r="C28" s="2"/>
      <c r="D28" s="467"/>
      <c r="E28" s="436"/>
      <c r="F28" s="436"/>
    </row>
    <row r="29" spans="1:8" x14ac:dyDescent="0.2">
      <c r="A29" s="478"/>
      <c r="B29" s="2"/>
      <c r="C29" s="2"/>
      <c r="D29" s="467"/>
      <c r="E29" s="436"/>
      <c r="F29" s="436"/>
    </row>
    <row r="30" spans="1:8" x14ac:dyDescent="0.2">
      <c r="A30" s="478"/>
      <c r="B30" s="2"/>
      <c r="C30" s="2"/>
      <c r="D30" s="467"/>
      <c r="E30" s="436"/>
      <c r="F30" s="436"/>
    </row>
    <row r="31" spans="1:8" x14ac:dyDescent="0.2">
      <c r="A31" s="478"/>
      <c r="B31" s="2"/>
      <c r="C31" s="2"/>
      <c r="D31" s="467"/>
      <c r="E31" s="436"/>
      <c r="F31" s="436"/>
    </row>
    <row r="32" spans="1:8" ht="12.75" customHeight="1" x14ac:dyDescent="0.2">
      <c r="A32" s="1014" t="s">
        <v>1158</v>
      </c>
      <c r="B32" s="1015"/>
      <c r="C32" s="1015"/>
      <c r="D32" s="1016"/>
      <c r="E32" s="436"/>
      <c r="F32" s="436"/>
    </row>
    <row r="33" spans="1:6" x14ac:dyDescent="0.2">
      <c r="A33" s="478"/>
      <c r="B33" s="2"/>
      <c r="C33" s="2"/>
      <c r="D33" s="467"/>
      <c r="E33" s="436"/>
      <c r="F33" s="436"/>
    </row>
    <row r="34" spans="1:6" x14ac:dyDescent="0.2">
      <c r="A34" s="478"/>
      <c r="B34" s="2"/>
      <c r="C34" s="2"/>
      <c r="D34" s="467"/>
      <c r="E34" s="436"/>
      <c r="F34" s="436"/>
    </row>
    <row r="35" spans="1:6" x14ac:dyDescent="0.2">
      <c r="A35" s="478"/>
      <c r="B35" s="2"/>
      <c r="C35" s="2"/>
      <c r="D35" s="467"/>
      <c r="E35" s="436"/>
      <c r="F35" s="436"/>
    </row>
    <row r="36" spans="1:6" x14ac:dyDescent="0.2">
      <c r="A36" s="480"/>
      <c r="B36" s="305"/>
      <c r="C36" s="305"/>
      <c r="D36" s="481"/>
      <c r="E36" s="454"/>
      <c r="F36" s="454"/>
    </row>
  </sheetData>
  <mergeCells count="16">
    <mergeCell ref="E21:E22"/>
    <mergeCell ref="F21:F22"/>
    <mergeCell ref="A32:D32"/>
    <mergeCell ref="A8:A9"/>
    <mergeCell ref="B8:B9"/>
    <mergeCell ref="D8:D9"/>
    <mergeCell ref="A21:D21"/>
    <mergeCell ref="A22:D22"/>
    <mergeCell ref="A27:D27"/>
    <mergeCell ref="A3:E3"/>
    <mergeCell ref="E8:E9"/>
    <mergeCell ref="F8:F9"/>
    <mergeCell ref="E7:F7"/>
    <mergeCell ref="G7:H7"/>
    <mergeCell ref="G8:G9"/>
    <mergeCell ref="H8:H9"/>
  </mergeCells>
  <phoneticPr fontId="0" type="noConversion"/>
  <pageMargins left="0.7" right="0.7" top="0.75" bottom="0.75" header="0.3" footer="0.3"/>
  <pageSetup paperSize="9" scale="76"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79"/>
  <sheetViews>
    <sheetView zoomScaleNormal="100" workbookViewId="0">
      <selection activeCell="D80" sqref="D80"/>
    </sheetView>
  </sheetViews>
  <sheetFormatPr defaultColWidth="11.42578125" defaultRowHeight="12.75" x14ac:dyDescent="0.2"/>
  <cols>
    <col min="1" max="1" width="81.140625" customWidth="1"/>
    <col min="2" max="2" width="12.7109375" style="184" customWidth="1"/>
    <col min="3" max="3" width="15.7109375" customWidth="1"/>
  </cols>
  <sheetData>
    <row r="1" spans="1:14" x14ac:dyDescent="0.2">
      <c r="A1" s="322" t="s">
        <v>81</v>
      </c>
      <c r="B1" s="546">
        <f>'1'!O15</f>
        <v>0</v>
      </c>
      <c r="C1" s="420" t="s">
        <v>1159</v>
      </c>
      <c r="D1" s="71"/>
      <c r="E1" s="32"/>
      <c r="F1" s="32"/>
      <c r="G1" s="32"/>
      <c r="H1" s="32"/>
      <c r="I1" s="51"/>
      <c r="J1" s="2"/>
      <c r="K1" s="2"/>
      <c r="L1" s="2"/>
      <c r="M1" s="2"/>
      <c r="N1" s="2"/>
    </row>
    <row r="2" spans="1:14" x14ac:dyDescent="0.2">
      <c r="A2" s="32"/>
      <c r="B2" s="51"/>
      <c r="C2" s="32"/>
    </row>
    <row r="3" spans="1:14" x14ac:dyDescent="0.2">
      <c r="A3" s="460" t="s">
        <v>474</v>
      </c>
      <c r="B3" s="460"/>
      <c r="C3" s="460"/>
      <c r="D3" s="461"/>
      <c r="E3" s="461"/>
    </row>
    <row r="4" spans="1:14" x14ac:dyDescent="0.2">
      <c r="B4"/>
    </row>
    <row r="5" spans="1:14" x14ac:dyDescent="0.2">
      <c r="A5" s="118" t="s">
        <v>1161</v>
      </c>
      <c r="B5" s="116"/>
      <c r="C5" s="116"/>
      <c r="D5" s="116"/>
      <c r="E5" s="116"/>
    </row>
    <row r="6" spans="1:14" x14ac:dyDescent="0.2">
      <c r="A6" s="118" t="s">
        <v>1162</v>
      </c>
      <c r="B6" s="116"/>
      <c r="C6" s="116"/>
      <c r="D6" s="116"/>
      <c r="E6" s="116"/>
    </row>
    <row r="7" spans="1:14" x14ac:dyDescent="0.2">
      <c r="B7"/>
    </row>
    <row r="8" spans="1:14" x14ac:dyDescent="0.2">
      <c r="A8" s="116" t="s">
        <v>1163</v>
      </c>
      <c r="B8" s="116"/>
      <c r="C8" s="116"/>
      <c r="D8" s="116"/>
    </row>
    <row r="9" spans="1:14" x14ac:dyDescent="0.2">
      <c r="A9" s="116" t="s">
        <v>1164</v>
      </c>
      <c r="B9" s="116"/>
      <c r="C9" s="116"/>
    </row>
    <row r="10" spans="1:14" x14ac:dyDescent="0.2">
      <c r="B10"/>
    </row>
    <row r="11" spans="1:14" x14ac:dyDescent="0.2">
      <c r="A11" s="116" t="s">
        <v>1165</v>
      </c>
      <c r="B11" s="116"/>
      <c r="C11" s="116"/>
    </row>
    <row r="12" spans="1:14" x14ac:dyDescent="0.2">
      <c r="A12" s="116" t="s">
        <v>475</v>
      </c>
      <c r="B12" s="116"/>
      <c r="C12" s="116"/>
    </row>
    <row r="13" spans="1:14" x14ac:dyDescent="0.2">
      <c r="B13"/>
    </row>
    <row r="14" spans="1:14" x14ac:dyDescent="0.2">
      <c r="A14" s="965" t="s">
        <v>1166</v>
      </c>
      <c r="B14" s="965"/>
      <c r="C14" s="965"/>
    </row>
    <row r="15" spans="1:14" x14ac:dyDescent="0.2">
      <c r="A15" s="965"/>
      <c r="B15" s="965"/>
      <c r="C15" s="965"/>
    </row>
    <row r="16" spans="1:14" x14ac:dyDescent="0.2">
      <c r="B16"/>
    </row>
    <row r="17" spans="1:3" x14ac:dyDescent="0.2">
      <c r="A17" s="965" t="s">
        <v>1167</v>
      </c>
      <c r="B17" s="965"/>
      <c r="C17" s="965"/>
    </row>
    <row r="18" spans="1:3" x14ac:dyDescent="0.2">
      <c r="A18" s="965"/>
      <c r="B18" s="965"/>
      <c r="C18" s="965"/>
    </row>
    <row r="19" spans="1:3" x14ac:dyDescent="0.2">
      <c r="A19" s="965"/>
      <c r="B19" s="965"/>
      <c r="C19" s="965"/>
    </row>
    <row r="20" spans="1:3" x14ac:dyDescent="0.2">
      <c r="A20" s="649"/>
      <c r="B20" s="649"/>
      <c r="C20" s="649"/>
    </row>
    <row r="21" spans="1:3" x14ac:dyDescent="0.2">
      <c r="A21" s="965" t="s">
        <v>1168</v>
      </c>
      <c r="B21" s="965"/>
      <c r="C21" s="965"/>
    </row>
    <row r="22" spans="1:3" x14ac:dyDescent="0.2">
      <c r="A22" s="965"/>
      <c r="B22" s="965"/>
      <c r="C22" s="965"/>
    </row>
    <row r="23" spans="1:3" x14ac:dyDescent="0.2">
      <c r="A23" s="758"/>
      <c r="B23"/>
    </row>
    <row r="24" spans="1:3" x14ac:dyDescent="0.2">
      <c r="A24" s="965" t="s">
        <v>1169</v>
      </c>
      <c r="B24" s="965"/>
      <c r="C24" s="965"/>
    </row>
    <row r="25" spans="1:3" x14ac:dyDescent="0.2">
      <c r="A25" s="965"/>
      <c r="B25" s="965"/>
      <c r="C25" s="965"/>
    </row>
    <row r="26" spans="1:3" x14ac:dyDescent="0.2">
      <c r="A26" s="758"/>
      <c r="B26"/>
    </row>
    <row r="27" spans="1:3" x14ac:dyDescent="0.2">
      <c r="A27" s="965" t="s">
        <v>1170</v>
      </c>
      <c r="B27" s="965"/>
      <c r="C27" s="965"/>
    </row>
    <row r="28" spans="1:3" x14ac:dyDescent="0.2">
      <c r="A28" s="965"/>
      <c r="B28" s="965"/>
      <c r="C28" s="965"/>
    </row>
    <row r="29" spans="1:3" x14ac:dyDescent="0.2">
      <c r="A29" s="965"/>
      <c r="B29" s="965"/>
      <c r="C29" s="965"/>
    </row>
    <row r="30" spans="1:3" x14ac:dyDescent="0.2">
      <c r="B30"/>
    </row>
    <row r="31" spans="1:3" x14ac:dyDescent="0.2">
      <c r="B31"/>
    </row>
    <row r="32" spans="1:3" x14ac:dyDescent="0.2">
      <c r="B32"/>
    </row>
    <row r="33" spans="1:3" x14ac:dyDescent="0.2">
      <c r="A33" s="118" t="s">
        <v>1171</v>
      </c>
      <c r="B33"/>
    </row>
    <row r="34" spans="1:3" x14ac:dyDescent="0.2">
      <c r="A34" s="118" t="s">
        <v>1172</v>
      </c>
      <c r="B34"/>
    </row>
    <row r="35" spans="1:3" x14ac:dyDescent="0.2">
      <c r="A35" s="116"/>
      <c r="B35"/>
    </row>
    <row r="36" spans="1:3" x14ac:dyDescent="0.2">
      <c r="A36" s="5" t="s">
        <v>1173</v>
      </c>
      <c r="B36"/>
    </row>
    <row r="37" spans="1:3" x14ac:dyDescent="0.2">
      <c r="A37" s="5" t="s">
        <v>1174</v>
      </c>
      <c r="B37"/>
    </row>
    <row r="38" spans="1:3" x14ac:dyDescent="0.2">
      <c r="A38" s="5" t="s">
        <v>721</v>
      </c>
      <c r="B38"/>
    </row>
    <row r="39" spans="1:3" x14ac:dyDescent="0.2">
      <c r="B39"/>
    </row>
    <row r="40" spans="1:3" x14ac:dyDescent="0.2">
      <c r="B40"/>
    </row>
    <row r="41" spans="1:3" x14ac:dyDescent="0.2">
      <c r="B41"/>
    </row>
    <row r="42" spans="1:3" x14ac:dyDescent="0.2">
      <c r="B42"/>
    </row>
    <row r="43" spans="1:3" x14ac:dyDescent="0.2">
      <c r="A43" s="965" t="s">
        <v>1175</v>
      </c>
      <c r="B43" s="965"/>
      <c r="C43" s="965"/>
    </row>
    <row r="44" spans="1:3" x14ac:dyDescent="0.2">
      <c r="A44" s="965"/>
      <c r="B44" s="965"/>
      <c r="C44" s="965"/>
    </row>
    <row r="45" spans="1:3" x14ac:dyDescent="0.2">
      <c r="B45"/>
    </row>
    <row r="46" spans="1:3" x14ac:dyDescent="0.2">
      <c r="B46"/>
    </row>
    <row r="47" spans="1:3" x14ac:dyDescent="0.2">
      <c r="B47"/>
    </row>
    <row r="48" spans="1:3" x14ac:dyDescent="0.2">
      <c r="A48" s="305"/>
      <c r="B48"/>
    </row>
    <row r="49" spans="1:4" x14ac:dyDescent="0.2">
      <c r="A49" t="s">
        <v>476</v>
      </c>
      <c r="B49"/>
    </row>
    <row r="50" spans="1:4" x14ac:dyDescent="0.2">
      <c r="B50"/>
    </row>
    <row r="51" spans="1:4" x14ac:dyDescent="0.2">
      <c r="A51" s="5" t="s">
        <v>1176</v>
      </c>
      <c r="B51"/>
    </row>
    <row r="52" spans="1:4" x14ac:dyDescent="0.2">
      <c r="A52" t="s">
        <v>477</v>
      </c>
      <c r="B52"/>
    </row>
    <row r="53" spans="1:4" x14ac:dyDescent="0.2">
      <c r="A53" t="s">
        <v>478</v>
      </c>
      <c r="B53"/>
    </row>
    <row r="54" spans="1:4" x14ac:dyDescent="0.2">
      <c r="B54"/>
    </row>
    <row r="55" spans="1:4" ht="11.25" customHeight="1" x14ac:dyDescent="0.2">
      <c r="B55"/>
    </row>
    <row r="56" spans="1:4" x14ac:dyDescent="0.2">
      <c r="A56" s="322" t="s">
        <v>81</v>
      </c>
      <c r="B56" s="546">
        <f>'1'!O15</f>
        <v>0</v>
      </c>
      <c r="C56" s="420" t="s">
        <v>1160</v>
      </c>
    </row>
    <row r="57" spans="1:4" x14ac:dyDescent="0.2">
      <c r="B57"/>
    </row>
    <row r="58" spans="1:4" ht="36" x14ac:dyDescent="0.2">
      <c r="A58" s="460" t="s">
        <v>1177</v>
      </c>
    </row>
    <row r="59" spans="1:4" x14ac:dyDescent="0.2">
      <c r="A59" s="68"/>
      <c r="B59" s="648" t="s">
        <v>36</v>
      </c>
      <c r="C59" s="648" t="s">
        <v>146</v>
      </c>
      <c r="D59" s="92"/>
    </row>
    <row r="60" spans="1:4" ht="15" x14ac:dyDescent="0.25">
      <c r="A60" s="3"/>
      <c r="B60" s="208"/>
      <c r="C60" s="528"/>
    </row>
    <row r="61" spans="1:4" ht="15" x14ac:dyDescent="0.25">
      <c r="A61" s="1021" t="s">
        <v>1178</v>
      </c>
      <c r="B61" s="208"/>
      <c r="C61" s="528"/>
    </row>
    <row r="62" spans="1:4" ht="15" x14ac:dyDescent="0.25">
      <c r="A62" s="1021"/>
      <c r="B62" s="208"/>
      <c r="C62" s="528"/>
    </row>
    <row r="63" spans="1:4" ht="15" x14ac:dyDescent="0.25">
      <c r="A63" s="3"/>
      <c r="B63" s="208"/>
      <c r="C63" s="528"/>
    </row>
    <row r="64" spans="1:4" ht="36" x14ac:dyDescent="0.25">
      <c r="A64" s="759" t="s">
        <v>1179</v>
      </c>
      <c r="B64" s="208">
        <v>9507</v>
      </c>
      <c r="C64" s="528"/>
    </row>
    <row r="65" spans="1:3" ht="15" x14ac:dyDescent="0.25">
      <c r="A65" s="3"/>
      <c r="B65" s="208"/>
      <c r="C65" s="528"/>
    </row>
    <row r="66" spans="1:3" ht="24" x14ac:dyDescent="0.25">
      <c r="A66" s="759" t="s">
        <v>1180</v>
      </c>
      <c r="B66" s="208"/>
      <c r="C66" s="528"/>
    </row>
    <row r="67" spans="1:3" ht="15" x14ac:dyDescent="0.25">
      <c r="A67" s="422" t="s">
        <v>1181</v>
      </c>
      <c r="B67" s="208">
        <v>95071</v>
      </c>
      <c r="C67" s="528"/>
    </row>
    <row r="68" spans="1:3" ht="15" x14ac:dyDescent="0.25">
      <c r="A68" s="422" t="s">
        <v>1182</v>
      </c>
      <c r="B68" s="208">
        <v>95072</v>
      </c>
      <c r="C68" s="528"/>
    </row>
    <row r="69" spans="1:3" ht="15" x14ac:dyDescent="0.25">
      <c r="A69" s="422" t="s">
        <v>1183</v>
      </c>
      <c r="B69" s="208">
        <v>95073</v>
      </c>
      <c r="C69" s="528"/>
    </row>
    <row r="70" spans="1:3" ht="15" x14ac:dyDescent="0.25">
      <c r="A70" s="3"/>
      <c r="B70" s="208"/>
      <c r="C70" s="528"/>
    </row>
    <row r="71" spans="1:3" ht="36" x14ac:dyDescent="0.25">
      <c r="A71" s="759" t="s">
        <v>1184</v>
      </c>
      <c r="B71" s="208">
        <v>9509</v>
      </c>
      <c r="C71" s="528"/>
    </row>
    <row r="72" spans="1:3" ht="15" x14ac:dyDescent="0.25">
      <c r="A72" s="759"/>
      <c r="B72" s="208"/>
      <c r="C72" s="528"/>
    </row>
    <row r="73" spans="1:3" ht="24" x14ac:dyDescent="0.25">
      <c r="A73" s="759" t="s">
        <v>1185</v>
      </c>
      <c r="B73" s="208"/>
      <c r="C73" s="528"/>
    </row>
    <row r="74" spans="1:3" ht="15" x14ac:dyDescent="0.25">
      <c r="A74" s="422" t="s">
        <v>1181</v>
      </c>
      <c r="B74" s="208">
        <v>95091</v>
      </c>
      <c r="C74" s="528"/>
    </row>
    <row r="75" spans="1:3" ht="15" x14ac:dyDescent="0.25">
      <c r="A75" s="422" t="s">
        <v>1182</v>
      </c>
      <c r="B75" s="208">
        <v>95092</v>
      </c>
      <c r="C75" s="528"/>
    </row>
    <row r="76" spans="1:3" ht="15" x14ac:dyDescent="0.25">
      <c r="A76" s="422" t="s">
        <v>1183</v>
      </c>
      <c r="B76" s="208">
        <v>95093</v>
      </c>
      <c r="C76" s="528"/>
    </row>
    <row r="77" spans="1:3" ht="15" x14ac:dyDescent="0.25">
      <c r="A77" s="3"/>
      <c r="B77" s="209"/>
      <c r="C77" s="525"/>
    </row>
    <row r="78" spans="1:3" ht="15" x14ac:dyDescent="0.25">
      <c r="A78" s="2"/>
      <c r="B78" s="760"/>
      <c r="C78" s="761"/>
    </row>
    <row r="79" spans="1:3" ht="15" x14ac:dyDescent="0.25">
      <c r="A79" s="762" t="s">
        <v>1155</v>
      </c>
      <c r="B79" s="760"/>
      <c r="C79" s="761"/>
    </row>
  </sheetData>
  <protectedRanges>
    <protectedRange sqref="C1:C2 C54:C57 C80:C65529" name="Plage1"/>
    <protectedRange sqref="C3:C53" name="Plage1_1"/>
    <protectedRange sqref="C58:C79" name="Plage1_2"/>
  </protectedRanges>
  <mergeCells count="7">
    <mergeCell ref="A61:A62"/>
    <mergeCell ref="A14:C15"/>
    <mergeCell ref="A17:C19"/>
    <mergeCell ref="A21:C22"/>
    <mergeCell ref="A24:C25"/>
    <mergeCell ref="A27:C29"/>
    <mergeCell ref="A43:C44"/>
  </mergeCells>
  <phoneticPr fontId="0" type="noConversion"/>
  <pageMargins left="0.7" right="0.7" top="0.75" bottom="0.75" header="0.3" footer="0.3"/>
  <pageSetup paperSize="9" scale="72" fitToHeight="0"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pageSetUpPr fitToPage="1"/>
  </sheetPr>
  <dimension ref="A1:F65"/>
  <sheetViews>
    <sheetView view="pageBreakPreview" topLeftCell="A15" zoomScale="90" zoomScaleNormal="100" zoomScaleSheetLayoutView="90" workbookViewId="0">
      <selection activeCell="B46" sqref="B46"/>
    </sheetView>
  </sheetViews>
  <sheetFormatPr defaultColWidth="11.42578125" defaultRowHeight="12.75" x14ac:dyDescent="0.2"/>
  <cols>
    <col min="1" max="1" width="3.7109375" style="117" customWidth="1"/>
    <col min="2" max="2" width="44.7109375" style="117" customWidth="1"/>
    <col min="3" max="3" width="9.28515625" style="7" customWidth="1"/>
    <col min="4" max="4" width="13.7109375" style="7" customWidth="1"/>
    <col min="5" max="5" width="18.7109375" style="378" customWidth="1"/>
    <col min="6" max="6" width="18.7109375" style="10" customWidth="1"/>
    <col min="7" max="16384" width="11.42578125" style="1"/>
  </cols>
  <sheetData>
    <row r="1" spans="1:6" s="23" customFormat="1" x14ac:dyDescent="0.2">
      <c r="A1" s="327" t="s">
        <v>81</v>
      </c>
      <c r="B1" s="821">
        <f>'1'!O15</f>
        <v>0</v>
      </c>
      <c r="C1" s="822"/>
      <c r="D1" s="321" t="s">
        <v>1009</v>
      </c>
      <c r="E1" s="560"/>
      <c r="F1" s="374"/>
    </row>
    <row r="2" spans="1:6" s="23" customFormat="1" x14ac:dyDescent="0.2">
      <c r="A2" s="130" t="s">
        <v>123</v>
      </c>
      <c r="B2" s="124"/>
      <c r="C2" s="53"/>
      <c r="D2" s="53"/>
      <c r="E2" s="375"/>
      <c r="F2" s="377"/>
    </row>
    <row r="3" spans="1:6" x14ac:dyDescent="0.2">
      <c r="A3" s="421" t="s">
        <v>122</v>
      </c>
      <c r="B3" s="421"/>
      <c r="C3" s="421"/>
      <c r="D3" s="119" t="s">
        <v>36</v>
      </c>
      <c r="E3" s="119" t="s">
        <v>146</v>
      </c>
      <c r="F3" s="119" t="s">
        <v>82</v>
      </c>
    </row>
    <row r="4" spans="1:6" ht="15" x14ac:dyDescent="0.2">
      <c r="A4" s="1"/>
      <c r="B4" s="1"/>
      <c r="C4" s="1"/>
      <c r="D4" s="1"/>
      <c r="E4" s="562"/>
      <c r="F4" s="562"/>
    </row>
    <row r="5" spans="1:6" ht="15" x14ac:dyDescent="0.25">
      <c r="A5" s="1"/>
      <c r="B5" s="130" t="s">
        <v>802</v>
      </c>
      <c r="C5" s="11" t="s">
        <v>803</v>
      </c>
      <c r="D5" s="11">
        <v>20</v>
      </c>
      <c r="E5" s="563">
        <v>0</v>
      </c>
      <c r="F5" s="564">
        <v>0</v>
      </c>
    </row>
    <row r="6" spans="1:6" ht="15" x14ac:dyDescent="0.25">
      <c r="B6" s="312"/>
      <c r="C6" s="9"/>
      <c r="D6" s="9"/>
      <c r="E6" s="565"/>
      <c r="F6" s="566"/>
    </row>
    <row r="7" spans="1:6" ht="15" x14ac:dyDescent="0.25">
      <c r="A7" s="118"/>
      <c r="B7" s="130" t="s">
        <v>333</v>
      </c>
      <c r="C7" s="11"/>
      <c r="D7" s="11" t="s">
        <v>945</v>
      </c>
      <c r="E7" s="567">
        <f>E9+E11+E19</f>
        <v>0</v>
      </c>
      <c r="F7" s="568">
        <f>F5+F9+F11+F19</f>
        <v>0</v>
      </c>
    </row>
    <row r="8" spans="1:6" ht="15" x14ac:dyDescent="0.25">
      <c r="C8" s="11"/>
      <c r="D8" s="11"/>
      <c r="E8" s="569"/>
      <c r="F8" s="570"/>
    </row>
    <row r="9" spans="1:6" ht="15" x14ac:dyDescent="0.25">
      <c r="A9" s="118" t="s">
        <v>334</v>
      </c>
      <c r="B9" s="118"/>
      <c r="C9" s="11" t="s">
        <v>804</v>
      </c>
      <c r="D9" s="11">
        <v>21</v>
      </c>
      <c r="E9" s="563">
        <v>0</v>
      </c>
      <c r="F9" s="564">
        <v>0</v>
      </c>
    </row>
    <row r="10" spans="1:6" ht="15" x14ac:dyDescent="0.25">
      <c r="E10" s="569"/>
      <c r="F10" s="570"/>
    </row>
    <row r="11" spans="1:6" ht="15" x14ac:dyDescent="0.25">
      <c r="A11" s="118" t="s">
        <v>335</v>
      </c>
      <c r="B11" s="118"/>
      <c r="C11" s="11" t="s">
        <v>805</v>
      </c>
      <c r="D11" s="11" t="s">
        <v>6</v>
      </c>
      <c r="E11" s="571">
        <f>SUM(E12:E17)</f>
        <v>0</v>
      </c>
      <c r="F11" s="572">
        <f>SUM(F12:F17)</f>
        <v>0</v>
      </c>
    </row>
    <row r="12" spans="1:6" ht="15" x14ac:dyDescent="0.25">
      <c r="B12" s="117" t="s">
        <v>566</v>
      </c>
      <c r="C12" s="11"/>
      <c r="D12" s="11">
        <v>22</v>
      </c>
      <c r="E12" s="573">
        <v>0</v>
      </c>
      <c r="F12" s="573">
        <v>0</v>
      </c>
    </row>
    <row r="13" spans="1:6" ht="15" x14ac:dyDescent="0.25">
      <c r="B13" s="117" t="s">
        <v>567</v>
      </c>
      <c r="C13" s="11"/>
      <c r="D13" s="11">
        <v>23</v>
      </c>
      <c r="E13" s="573">
        <v>0</v>
      </c>
      <c r="F13" s="573">
        <v>0</v>
      </c>
    </row>
    <row r="14" spans="1:6" ht="15" x14ac:dyDescent="0.25">
      <c r="B14" s="117" t="s">
        <v>568</v>
      </c>
      <c r="C14" s="11"/>
      <c r="D14" s="11">
        <v>24</v>
      </c>
      <c r="E14" s="573">
        <v>0</v>
      </c>
      <c r="F14" s="573">
        <v>0</v>
      </c>
    </row>
    <row r="15" spans="1:6" ht="15" x14ac:dyDescent="0.25">
      <c r="B15" s="117" t="s">
        <v>569</v>
      </c>
      <c r="C15" s="11"/>
      <c r="D15" s="11">
        <v>25</v>
      </c>
      <c r="E15" s="573">
        <v>0</v>
      </c>
      <c r="F15" s="573">
        <v>0</v>
      </c>
    </row>
    <row r="16" spans="1:6" ht="15" x14ac:dyDescent="0.25">
      <c r="B16" s="117" t="s">
        <v>570</v>
      </c>
      <c r="C16" s="11"/>
      <c r="D16" s="11">
        <v>26</v>
      </c>
      <c r="E16" s="573">
        <v>0</v>
      </c>
      <c r="F16" s="573">
        <v>0</v>
      </c>
    </row>
    <row r="17" spans="1:6" ht="15" x14ac:dyDescent="0.25">
      <c r="B17" s="117" t="s">
        <v>571</v>
      </c>
      <c r="C17" s="11"/>
      <c r="D17" s="11">
        <v>27</v>
      </c>
      <c r="E17" s="573">
        <v>0</v>
      </c>
      <c r="F17" s="573">
        <v>0</v>
      </c>
    </row>
    <row r="18" spans="1:6" ht="15" x14ac:dyDescent="0.25">
      <c r="C18" s="11"/>
      <c r="D18" s="11"/>
      <c r="E18" s="569"/>
      <c r="F18" s="570"/>
    </row>
    <row r="19" spans="1:6" ht="15" x14ac:dyDescent="0.25">
      <c r="A19" s="118" t="s">
        <v>124</v>
      </c>
      <c r="B19" s="118"/>
      <c r="C19" s="11" t="s">
        <v>806</v>
      </c>
      <c r="D19" s="11">
        <v>28</v>
      </c>
      <c r="E19" s="571">
        <f>E20+E27+E23</f>
        <v>0</v>
      </c>
      <c r="F19" s="572">
        <f>F20+F27+F23</f>
        <v>0</v>
      </c>
    </row>
    <row r="20" spans="1:6" ht="15" x14ac:dyDescent="0.25">
      <c r="B20" s="117" t="s">
        <v>125</v>
      </c>
      <c r="C20" s="11" t="s">
        <v>1010</v>
      </c>
      <c r="D20" s="11" t="s">
        <v>57</v>
      </c>
      <c r="E20" s="574">
        <f>SUM(E21:E22)</f>
        <v>0</v>
      </c>
      <c r="F20" s="573">
        <f>SUM(F21:F22)</f>
        <v>0</v>
      </c>
    </row>
    <row r="21" spans="1:6" ht="15" x14ac:dyDescent="0.25">
      <c r="B21" s="117" t="s">
        <v>128</v>
      </c>
      <c r="C21" s="11"/>
      <c r="D21" s="11">
        <v>280</v>
      </c>
      <c r="E21" s="574">
        <v>0</v>
      </c>
      <c r="F21" s="573">
        <v>0</v>
      </c>
    </row>
    <row r="22" spans="1:6" ht="15" x14ac:dyDescent="0.25">
      <c r="B22" s="117" t="s">
        <v>129</v>
      </c>
      <c r="C22" s="11"/>
      <c r="D22" s="11">
        <v>281</v>
      </c>
      <c r="E22" s="574">
        <v>0</v>
      </c>
      <c r="F22" s="573">
        <v>0</v>
      </c>
    </row>
    <row r="23" spans="1:6" ht="15" x14ac:dyDescent="0.25">
      <c r="B23" s="117" t="s">
        <v>126</v>
      </c>
      <c r="C23" s="652">
        <v>6145</v>
      </c>
      <c r="D23" s="11" t="s">
        <v>58</v>
      </c>
      <c r="E23" s="574">
        <f>SUM(E25:E26)</f>
        <v>0</v>
      </c>
      <c r="F23" s="573">
        <f>SUM(F25:F26)</f>
        <v>0</v>
      </c>
    </row>
    <row r="24" spans="1:6" ht="15" x14ac:dyDescent="0.25">
      <c r="B24" s="117" t="s">
        <v>127</v>
      </c>
      <c r="C24" s="11"/>
      <c r="D24" s="11"/>
      <c r="E24" s="569"/>
      <c r="F24" s="570"/>
    </row>
    <row r="25" spans="1:6" ht="15" x14ac:dyDescent="0.25">
      <c r="B25" s="117" t="s">
        <v>128</v>
      </c>
      <c r="C25" s="11"/>
      <c r="D25" s="11">
        <v>282</v>
      </c>
      <c r="E25" s="574">
        <v>0</v>
      </c>
      <c r="F25" s="573">
        <v>0</v>
      </c>
    </row>
    <row r="26" spans="1:6" ht="15" x14ac:dyDescent="0.25">
      <c r="B26" s="117" t="s">
        <v>129</v>
      </c>
      <c r="C26" s="11"/>
      <c r="D26" s="11">
        <v>283</v>
      </c>
      <c r="E26" s="574">
        <v>0</v>
      </c>
      <c r="F26" s="573">
        <v>0</v>
      </c>
    </row>
    <row r="27" spans="1:6" ht="15" x14ac:dyDescent="0.25">
      <c r="B27" s="117" t="s">
        <v>336</v>
      </c>
      <c r="C27" s="11"/>
      <c r="D27" s="11" t="s">
        <v>38</v>
      </c>
      <c r="E27" s="574">
        <f>SUM(E28:E29)</f>
        <v>0</v>
      </c>
      <c r="F27" s="573">
        <f>SUM(F28:F29)</f>
        <v>0</v>
      </c>
    </row>
    <row r="28" spans="1:6" ht="15" x14ac:dyDescent="0.25">
      <c r="B28" s="117" t="s">
        <v>130</v>
      </c>
      <c r="C28" s="11"/>
      <c r="D28" s="11">
        <v>284</v>
      </c>
      <c r="E28" s="574">
        <v>0</v>
      </c>
      <c r="F28" s="573">
        <v>0</v>
      </c>
    </row>
    <row r="29" spans="1:6" ht="15" x14ac:dyDescent="0.25">
      <c r="B29" s="117" t="s">
        <v>131</v>
      </c>
      <c r="C29" s="11"/>
      <c r="D29" s="11" t="s">
        <v>39</v>
      </c>
      <c r="E29" s="574">
        <v>0</v>
      </c>
      <c r="F29" s="573">
        <v>0</v>
      </c>
    </row>
    <row r="30" spans="1:6" ht="15" x14ac:dyDescent="0.25">
      <c r="C30" s="11"/>
      <c r="D30" s="11"/>
      <c r="E30" s="569"/>
      <c r="F30" s="570"/>
    </row>
    <row r="31" spans="1:6" ht="15" x14ac:dyDescent="0.25">
      <c r="A31" s="118"/>
      <c r="B31" s="130" t="s">
        <v>132</v>
      </c>
      <c r="C31" s="11"/>
      <c r="D31" s="11" t="s">
        <v>7</v>
      </c>
      <c r="E31" s="575">
        <f>E33+E37+E47+E51+E55+E61+E57</f>
        <v>0</v>
      </c>
      <c r="F31" s="576">
        <f>F33+F37+F47+F51+F55+F61+F57</f>
        <v>0</v>
      </c>
    </row>
    <row r="32" spans="1:6" ht="7.5" customHeight="1" x14ac:dyDescent="0.25">
      <c r="C32" s="11"/>
      <c r="D32" s="11"/>
      <c r="E32" s="569"/>
      <c r="F32" s="570"/>
    </row>
    <row r="33" spans="1:6" ht="15" x14ac:dyDescent="0.25">
      <c r="A33" s="118" t="s">
        <v>133</v>
      </c>
      <c r="B33" s="118"/>
      <c r="C33" s="11"/>
      <c r="D33" s="11" t="s">
        <v>742</v>
      </c>
      <c r="E33" s="571">
        <f>SUM(E34:E35)</f>
        <v>0</v>
      </c>
      <c r="F33" s="572">
        <f>SUM(F34:F35)</f>
        <v>0</v>
      </c>
    </row>
    <row r="34" spans="1:6" ht="15" x14ac:dyDescent="0.25">
      <c r="B34" s="117" t="s">
        <v>337</v>
      </c>
      <c r="C34" s="11"/>
      <c r="D34" s="11">
        <v>290</v>
      </c>
      <c r="E34" s="574">
        <v>0</v>
      </c>
      <c r="F34" s="573">
        <v>0</v>
      </c>
    </row>
    <row r="35" spans="1:6" ht="15" x14ac:dyDescent="0.25">
      <c r="B35" s="117" t="s">
        <v>338</v>
      </c>
      <c r="C35" s="11"/>
      <c r="D35" s="11">
        <v>291</v>
      </c>
      <c r="E35" s="574">
        <v>0</v>
      </c>
      <c r="F35" s="573">
        <v>0</v>
      </c>
    </row>
    <row r="36" spans="1:6" ht="15" x14ac:dyDescent="0.25">
      <c r="C36" s="11"/>
      <c r="D36" s="11"/>
      <c r="E36" s="569"/>
      <c r="F36" s="570"/>
    </row>
    <row r="37" spans="1:6" ht="15" x14ac:dyDescent="0.25">
      <c r="A37" s="93" t="s">
        <v>734</v>
      </c>
      <c r="B37" s="118"/>
      <c r="C37" s="11"/>
      <c r="D37" s="11">
        <v>3</v>
      </c>
      <c r="E37" s="571">
        <f>E38+E45</f>
        <v>0</v>
      </c>
      <c r="F37" s="572">
        <f>F38+F45</f>
        <v>0</v>
      </c>
    </row>
    <row r="38" spans="1:6" ht="15" x14ac:dyDescent="0.25">
      <c r="B38" s="117" t="s">
        <v>134</v>
      </c>
      <c r="C38" s="11"/>
      <c r="D38" s="11" t="s">
        <v>40</v>
      </c>
      <c r="E38" s="574">
        <f>SUM(E39:E44)</f>
        <v>0</v>
      </c>
      <c r="F38" s="573">
        <f>SUM(F39:F44)</f>
        <v>0</v>
      </c>
    </row>
    <row r="39" spans="1:6" ht="15" x14ac:dyDescent="0.25">
      <c r="B39" s="117" t="s">
        <v>339</v>
      </c>
      <c r="C39" s="11"/>
      <c r="D39" s="11" t="s">
        <v>41</v>
      </c>
      <c r="E39" s="574">
        <v>0</v>
      </c>
      <c r="F39" s="573">
        <v>0</v>
      </c>
    </row>
    <row r="40" spans="1:6" ht="15" x14ac:dyDescent="0.25">
      <c r="B40" s="117" t="s">
        <v>135</v>
      </c>
      <c r="C40" s="11"/>
      <c r="D40" s="11">
        <v>32</v>
      </c>
      <c r="E40" s="574">
        <v>0</v>
      </c>
      <c r="F40" s="573">
        <v>0</v>
      </c>
    </row>
    <row r="41" spans="1:6" ht="15" x14ac:dyDescent="0.25">
      <c r="B41" s="117" t="s">
        <v>136</v>
      </c>
      <c r="C41" s="11"/>
      <c r="D41" s="11">
        <v>33</v>
      </c>
      <c r="E41" s="574">
        <v>0</v>
      </c>
      <c r="F41" s="573">
        <v>0</v>
      </c>
    </row>
    <row r="42" spans="1:6" ht="15" x14ac:dyDescent="0.25">
      <c r="B42" s="117" t="s">
        <v>137</v>
      </c>
      <c r="C42" s="11"/>
      <c r="D42" s="11">
        <v>34</v>
      </c>
      <c r="E42" s="574">
        <v>0</v>
      </c>
      <c r="F42" s="573">
        <v>0</v>
      </c>
    </row>
    <row r="43" spans="1:6" ht="15" x14ac:dyDescent="0.25">
      <c r="B43" s="117" t="s">
        <v>138</v>
      </c>
      <c r="C43" s="11"/>
      <c r="D43" s="11">
        <v>35</v>
      </c>
      <c r="E43" s="574">
        <v>0</v>
      </c>
      <c r="F43" s="573">
        <v>0</v>
      </c>
    </row>
    <row r="44" spans="1:6" ht="15" x14ac:dyDescent="0.25">
      <c r="B44" s="117" t="s">
        <v>139</v>
      </c>
      <c r="C44" s="11"/>
      <c r="D44" s="11">
        <v>36</v>
      </c>
      <c r="E44" s="574">
        <v>0</v>
      </c>
      <c r="F44" s="573">
        <v>0</v>
      </c>
    </row>
    <row r="45" spans="1:6" ht="15" x14ac:dyDescent="0.25">
      <c r="B45" s="117" t="s">
        <v>340</v>
      </c>
      <c r="C45" s="11"/>
      <c r="D45" s="11">
        <v>37</v>
      </c>
      <c r="E45" s="574">
        <v>0</v>
      </c>
      <c r="F45" s="573">
        <v>0</v>
      </c>
    </row>
    <row r="46" spans="1:6" ht="9" customHeight="1" x14ac:dyDescent="0.25">
      <c r="C46" s="11"/>
      <c r="D46" s="11"/>
      <c r="E46" s="569"/>
      <c r="F46" s="570"/>
    </row>
    <row r="47" spans="1:6" ht="15" x14ac:dyDescent="0.25">
      <c r="A47" s="93" t="s">
        <v>735</v>
      </c>
      <c r="B47" s="118"/>
      <c r="C47" s="11"/>
      <c r="D47" s="11" t="s">
        <v>743</v>
      </c>
      <c r="E47" s="571">
        <f>SUM(E48:E49)</f>
        <v>0</v>
      </c>
      <c r="F47" s="572">
        <f>SUM(F48:F49)</f>
        <v>0</v>
      </c>
    </row>
    <row r="48" spans="1:6" ht="15" x14ac:dyDescent="0.25">
      <c r="B48" s="93" t="s">
        <v>337</v>
      </c>
      <c r="C48" s="11"/>
      <c r="D48" s="11">
        <v>40</v>
      </c>
      <c r="E48" s="574">
        <v>0</v>
      </c>
      <c r="F48" s="573">
        <v>0</v>
      </c>
    </row>
    <row r="49" spans="1:6" ht="15" x14ac:dyDescent="0.25">
      <c r="B49" s="93" t="s">
        <v>338</v>
      </c>
      <c r="C49" s="11"/>
      <c r="D49" s="11">
        <v>41</v>
      </c>
      <c r="E49" s="574">
        <v>0</v>
      </c>
      <c r="F49" s="573">
        <v>0</v>
      </c>
    </row>
    <row r="50" spans="1:6" ht="15" x14ac:dyDescent="0.25">
      <c r="C50" s="11"/>
      <c r="D50" s="11"/>
      <c r="E50" s="569"/>
      <c r="F50" s="570"/>
    </row>
    <row r="51" spans="1:6" ht="15" x14ac:dyDescent="0.25">
      <c r="A51" s="89" t="s">
        <v>341</v>
      </c>
      <c r="B51" s="118"/>
      <c r="C51" s="11" t="s">
        <v>807</v>
      </c>
      <c r="D51" s="11" t="s">
        <v>8</v>
      </c>
      <c r="E51" s="571">
        <f>SUM(E52:E53)</f>
        <v>0</v>
      </c>
      <c r="F51" s="572">
        <f>SUM(F52:F53)</f>
        <v>0</v>
      </c>
    </row>
    <row r="52" spans="1:6" ht="15" x14ac:dyDescent="0.25">
      <c r="B52" s="93" t="s">
        <v>342</v>
      </c>
      <c r="C52" s="11"/>
      <c r="D52" s="11">
        <v>50</v>
      </c>
      <c r="E52" s="574">
        <v>0</v>
      </c>
      <c r="F52" s="573">
        <v>0</v>
      </c>
    </row>
    <row r="53" spans="1:6" ht="15" x14ac:dyDescent="0.25">
      <c r="B53" s="93" t="s">
        <v>343</v>
      </c>
      <c r="C53" s="11"/>
      <c r="D53" s="11" t="s">
        <v>42</v>
      </c>
      <c r="E53" s="574">
        <v>0</v>
      </c>
      <c r="F53" s="573">
        <v>0</v>
      </c>
    </row>
    <row r="54" spans="1:6" ht="15" x14ac:dyDescent="0.25">
      <c r="C54" s="11"/>
      <c r="D54" s="11"/>
      <c r="E54" s="569"/>
      <c r="F54" s="570"/>
    </row>
    <row r="55" spans="1:6" ht="15" x14ac:dyDescent="0.25">
      <c r="A55" s="118" t="s">
        <v>140</v>
      </c>
      <c r="B55" s="118"/>
      <c r="C55" s="11"/>
      <c r="D55" s="11" t="s">
        <v>9</v>
      </c>
      <c r="E55" s="571">
        <v>0</v>
      </c>
      <c r="F55" s="572">
        <v>0</v>
      </c>
    </row>
    <row r="56" spans="1:6" ht="9" customHeight="1" x14ac:dyDescent="0.25">
      <c r="A56" s="118"/>
      <c r="B56" s="118"/>
      <c r="C56" s="11"/>
      <c r="D56" s="11"/>
      <c r="E56" s="571"/>
      <c r="F56" s="572"/>
    </row>
    <row r="57" spans="1:6" ht="28.5" customHeight="1" x14ac:dyDescent="0.25">
      <c r="A57" s="880" t="s">
        <v>177</v>
      </c>
      <c r="B57" s="880"/>
      <c r="C57" s="880"/>
      <c r="D57" s="880"/>
      <c r="E57" s="571">
        <f>SUM(E58:E59)</f>
        <v>0</v>
      </c>
      <c r="F57" s="572">
        <f>SUM(F58:F59)</f>
        <v>0</v>
      </c>
    </row>
    <row r="58" spans="1:6" ht="15" x14ac:dyDescent="0.25">
      <c r="A58" s="319"/>
      <c r="B58" s="134" t="s">
        <v>346</v>
      </c>
      <c r="C58" s="141"/>
      <c r="D58" s="141" t="s">
        <v>740</v>
      </c>
      <c r="E58" s="574">
        <v>0</v>
      </c>
      <c r="F58" s="573">
        <v>0</v>
      </c>
    </row>
    <row r="59" spans="1:6" ht="15" x14ac:dyDescent="0.25">
      <c r="A59" s="134"/>
      <c r="B59" s="653" t="s">
        <v>347</v>
      </c>
      <c r="C59" s="141"/>
      <c r="D59" s="141" t="s">
        <v>741</v>
      </c>
      <c r="E59" s="574">
        <v>0</v>
      </c>
      <c r="F59" s="573">
        <v>0</v>
      </c>
    </row>
    <row r="60" spans="1:6" ht="9" customHeight="1" x14ac:dyDescent="0.25">
      <c r="A60" s="503"/>
      <c r="B60" s="319"/>
      <c r="C60" s="141"/>
      <c r="D60" s="141"/>
      <c r="E60" s="569"/>
      <c r="F60" s="570"/>
    </row>
    <row r="61" spans="1:6" ht="15" x14ac:dyDescent="0.25">
      <c r="A61" s="329" t="s">
        <v>736</v>
      </c>
      <c r="B61" s="118"/>
      <c r="C61" s="11" t="s">
        <v>808</v>
      </c>
      <c r="D61" s="11" t="s">
        <v>10</v>
      </c>
      <c r="E61" s="571">
        <v>0</v>
      </c>
      <c r="F61" s="572">
        <v>0</v>
      </c>
    </row>
    <row r="62" spans="1:6" ht="15" x14ac:dyDescent="0.25">
      <c r="C62" s="11"/>
      <c r="D62" s="11"/>
      <c r="E62" s="577"/>
      <c r="F62" s="578"/>
    </row>
    <row r="63" spans="1:6" ht="15" x14ac:dyDescent="0.25">
      <c r="A63" s="131"/>
      <c r="B63" s="128" t="s">
        <v>986</v>
      </c>
      <c r="C63" s="55"/>
      <c r="D63" s="55" t="s">
        <v>43</v>
      </c>
      <c r="E63" s="579">
        <f>E7+E31</f>
        <v>0</v>
      </c>
      <c r="F63" s="580">
        <f>F7+F31</f>
        <v>0</v>
      </c>
    </row>
    <row r="64" spans="1:6" ht="15" x14ac:dyDescent="0.25">
      <c r="E64" s="565"/>
      <c r="F64" s="566"/>
    </row>
    <row r="65" spans="5:6" ht="15" x14ac:dyDescent="0.25">
      <c r="E65" s="565"/>
      <c r="F65" s="566"/>
    </row>
  </sheetData>
  <protectedRanges>
    <protectedRange sqref="E1:F1048576" name="Plage1"/>
  </protectedRanges>
  <mergeCells count="2">
    <mergeCell ref="A57:D57"/>
    <mergeCell ref="B1:C1"/>
  </mergeCells>
  <phoneticPr fontId="0" type="noConversion"/>
  <pageMargins left="0.78740157480314965" right="0.78740157480314965" top="0.98425196850393704" bottom="0.98425196850393704" header="0.51181102362204722" footer="0.51181102362204722"/>
  <pageSetup paperSize="9" scale="79" fitToHeight="0" orientation="portrait" r:id="rId1"/>
  <headerFooter alignWithMargins="0"/>
  <rowBreaks count="1" manualBreakCount="1">
    <brk id="86" max="16383" man="1"/>
  </rowBreaks>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13">
    <pageSetUpPr fitToPage="1"/>
  </sheetPr>
  <dimension ref="A1:E79"/>
  <sheetViews>
    <sheetView topLeftCell="A10" zoomScaleNormal="100" workbookViewId="0">
      <selection activeCell="A16" sqref="A16"/>
    </sheetView>
  </sheetViews>
  <sheetFormatPr defaultColWidth="11.42578125" defaultRowHeight="12.75" x14ac:dyDescent="0.2"/>
  <cols>
    <col min="1" max="1" width="105.42578125" style="212" customWidth="1"/>
    <col min="2" max="2" width="13.42578125" style="81" customWidth="1"/>
    <col min="3" max="3" width="13.28515625" style="81" customWidth="1"/>
    <col min="4" max="4" width="13.85546875" style="15" customWidth="1"/>
    <col min="5" max="16384" width="11.42578125" style="15"/>
  </cols>
  <sheetData>
    <row r="1" spans="1:3" x14ac:dyDescent="0.2">
      <c r="A1" s="712" t="s">
        <v>81</v>
      </c>
      <c r="B1" s="763">
        <f>'1'!O15</f>
        <v>0</v>
      </c>
      <c r="C1" s="764" t="s">
        <v>1186</v>
      </c>
    </row>
    <row r="2" spans="1:3" ht="19.5" customHeight="1" x14ac:dyDescent="0.2">
      <c r="A2" s="235" t="s">
        <v>501</v>
      </c>
      <c r="B2" s="548"/>
      <c r="C2" s="548"/>
    </row>
    <row r="4" spans="1:3" x14ac:dyDescent="0.2">
      <c r="A4" s="232"/>
      <c r="B4" s="634"/>
      <c r="C4" s="210" t="s">
        <v>682</v>
      </c>
    </row>
    <row r="5" spans="1:3" x14ac:dyDescent="0.2">
      <c r="B5" s="210" t="s">
        <v>146</v>
      </c>
      <c r="C5" s="210" t="s">
        <v>683</v>
      </c>
    </row>
    <row r="6" spans="1:3" ht="15" customHeight="1" x14ac:dyDescent="0.25">
      <c r="A6" s="233" t="s">
        <v>502</v>
      </c>
      <c r="B6" s="635"/>
      <c r="C6" s="635"/>
    </row>
    <row r="7" spans="1:3" ht="15" customHeight="1" x14ac:dyDescent="0.25">
      <c r="A7" s="233"/>
      <c r="B7" s="635"/>
      <c r="C7" s="635"/>
    </row>
    <row r="8" spans="1:3" ht="15" x14ac:dyDescent="0.25">
      <c r="A8" s="126" t="s">
        <v>503</v>
      </c>
      <c r="B8" s="635">
        <v>0</v>
      </c>
      <c r="C8" s="635">
        <v>0</v>
      </c>
    </row>
    <row r="9" spans="1:3" ht="15" x14ac:dyDescent="0.25">
      <c r="A9" s="126"/>
      <c r="B9" s="635"/>
      <c r="C9" s="635"/>
    </row>
    <row r="10" spans="1:3" ht="15" x14ac:dyDescent="0.25">
      <c r="A10" s="126" t="s">
        <v>504</v>
      </c>
      <c r="B10" s="635">
        <v>0</v>
      </c>
      <c r="C10" s="635">
        <v>0</v>
      </c>
    </row>
    <row r="11" spans="1:3" ht="15" x14ac:dyDescent="0.25">
      <c r="A11" s="126"/>
      <c r="B11" s="635"/>
      <c r="C11" s="635"/>
    </row>
    <row r="12" spans="1:3" ht="15" x14ac:dyDescent="0.25">
      <c r="A12" s="126" t="s">
        <v>505</v>
      </c>
      <c r="B12" s="635">
        <f>B8+B10</f>
        <v>0</v>
      </c>
      <c r="C12" s="636">
        <f>C8+C10</f>
        <v>0</v>
      </c>
    </row>
    <row r="13" spans="1:3" ht="15" x14ac:dyDescent="0.25">
      <c r="A13" s="126"/>
      <c r="B13" s="635"/>
      <c r="C13" s="635"/>
    </row>
    <row r="14" spans="1:3" ht="15" x14ac:dyDescent="0.25">
      <c r="A14" s="126" t="s">
        <v>506</v>
      </c>
      <c r="B14" s="635">
        <v>0</v>
      </c>
      <c r="C14" s="635">
        <v>0</v>
      </c>
    </row>
    <row r="15" spans="1:3" ht="15" x14ac:dyDescent="0.25">
      <c r="A15" s="126"/>
      <c r="B15" s="635"/>
      <c r="C15" s="635"/>
    </row>
    <row r="16" spans="1:3" ht="15" x14ac:dyDescent="0.25">
      <c r="A16" s="126" t="s">
        <v>507</v>
      </c>
      <c r="B16" s="635">
        <v>0</v>
      </c>
      <c r="C16" s="635">
        <v>0</v>
      </c>
    </row>
    <row r="17" spans="1:5" ht="15" x14ac:dyDescent="0.25">
      <c r="A17" s="126"/>
      <c r="B17" s="635"/>
      <c r="C17" s="635"/>
    </row>
    <row r="18" spans="1:5" s="7" customFormat="1" ht="17.25" customHeight="1" x14ac:dyDescent="0.25">
      <c r="A18" s="767" t="s">
        <v>1210</v>
      </c>
      <c r="B18" s="635">
        <v>0</v>
      </c>
      <c r="C18" s="635">
        <v>0</v>
      </c>
      <c r="D18" s="766"/>
    </row>
    <row r="19" spans="1:5" s="7" customFormat="1" ht="15" x14ac:dyDescent="0.25">
      <c r="A19" s="767" t="s">
        <v>1211</v>
      </c>
      <c r="B19" s="635">
        <v>0</v>
      </c>
      <c r="C19" s="635">
        <v>0</v>
      </c>
      <c r="D19" s="766"/>
      <c r="E19" s="523"/>
    </row>
    <row r="20" spans="1:5" ht="15" x14ac:dyDescent="0.25">
      <c r="A20" s="658"/>
      <c r="B20" s="635"/>
      <c r="C20" s="635"/>
      <c r="D20" s="659"/>
    </row>
    <row r="21" spans="1:5" ht="15" x14ac:dyDescent="0.25">
      <c r="A21" s="658" t="s">
        <v>508</v>
      </c>
      <c r="B21" s="635">
        <f>SUM(B22:B25)</f>
        <v>0</v>
      </c>
      <c r="C21" s="635">
        <f>SUM(C22:C25)</f>
        <v>0</v>
      </c>
      <c r="D21" s="659"/>
    </row>
    <row r="22" spans="1:5" s="7" customFormat="1" ht="15.75" customHeight="1" x14ac:dyDescent="0.25">
      <c r="A22" s="767" t="s">
        <v>1212</v>
      </c>
      <c r="B22" s="635">
        <v>0</v>
      </c>
      <c r="C22" s="635">
        <v>0</v>
      </c>
      <c r="D22" s="766"/>
    </row>
    <row r="23" spans="1:5" s="7" customFormat="1" ht="16.5" customHeight="1" x14ac:dyDescent="0.25">
      <c r="A23" s="767" t="s">
        <v>1213</v>
      </c>
      <c r="B23" s="635">
        <v>0</v>
      </c>
      <c r="C23" s="635">
        <v>0</v>
      </c>
      <c r="D23" s="766"/>
    </row>
    <row r="24" spans="1:5" s="7" customFormat="1" ht="25.5" x14ac:dyDescent="0.25">
      <c r="A24" s="767" t="s">
        <v>1214</v>
      </c>
      <c r="B24" s="635">
        <v>0</v>
      </c>
      <c r="C24" s="635">
        <v>0</v>
      </c>
      <c r="D24" s="766"/>
    </row>
    <row r="25" spans="1:5" s="7" customFormat="1" ht="25.5" x14ac:dyDescent="0.25">
      <c r="A25" s="767" t="s">
        <v>1215</v>
      </c>
      <c r="B25" s="635">
        <v>0</v>
      </c>
      <c r="C25" s="635">
        <v>0</v>
      </c>
      <c r="D25" s="766"/>
    </row>
    <row r="26" spans="1:5" ht="15" x14ac:dyDescent="0.25">
      <c r="A26" s="658"/>
      <c r="B26" s="635"/>
      <c r="C26" s="635"/>
    </row>
    <row r="27" spans="1:5" ht="15" x14ac:dyDescent="0.25">
      <c r="A27" s="658" t="s">
        <v>509</v>
      </c>
      <c r="B27" s="635">
        <v>0</v>
      </c>
      <c r="C27" s="635">
        <v>0</v>
      </c>
    </row>
    <row r="28" spans="1:5" ht="15" x14ac:dyDescent="0.25">
      <c r="A28" s="126"/>
      <c r="B28" s="635"/>
      <c r="C28" s="635"/>
    </row>
    <row r="29" spans="1:5" ht="15" x14ac:dyDescent="0.25">
      <c r="A29" s="126" t="s">
        <v>510</v>
      </c>
      <c r="B29" s="635">
        <v>0</v>
      </c>
      <c r="C29" s="635">
        <v>0</v>
      </c>
    </row>
    <row r="30" spans="1:5" ht="15" x14ac:dyDescent="0.25">
      <c r="A30" s="126"/>
      <c r="B30" s="635"/>
      <c r="C30" s="635"/>
    </row>
    <row r="31" spans="1:5" ht="15" x14ac:dyDescent="0.25">
      <c r="A31" s="126" t="s">
        <v>511</v>
      </c>
      <c r="B31" s="635">
        <v>0</v>
      </c>
      <c r="C31" s="635">
        <v>0</v>
      </c>
    </row>
    <row r="32" spans="1:5" ht="15" x14ac:dyDescent="0.25">
      <c r="A32" s="126"/>
      <c r="B32" s="635"/>
      <c r="C32" s="635"/>
    </row>
    <row r="33" spans="1:3" ht="15" x14ac:dyDescent="0.25">
      <c r="A33" s="126" t="s">
        <v>512</v>
      </c>
      <c r="B33" s="635">
        <v>0</v>
      </c>
      <c r="C33" s="635">
        <v>0</v>
      </c>
    </row>
    <row r="34" spans="1:3" ht="15" x14ac:dyDescent="0.25">
      <c r="A34" s="126"/>
      <c r="B34" s="635"/>
      <c r="C34" s="635"/>
    </row>
    <row r="35" spans="1:3" ht="15" x14ac:dyDescent="0.25">
      <c r="A35" s="126" t="s">
        <v>513</v>
      </c>
      <c r="B35" s="635">
        <v>0</v>
      </c>
      <c r="C35" s="635">
        <v>0</v>
      </c>
    </row>
    <row r="36" spans="1:3" ht="15" x14ac:dyDescent="0.25">
      <c r="A36" s="126"/>
      <c r="B36" s="635"/>
      <c r="C36" s="635"/>
    </row>
    <row r="37" spans="1:3" ht="15" x14ac:dyDescent="0.25">
      <c r="A37" s="126" t="s">
        <v>969</v>
      </c>
      <c r="B37" s="635">
        <v>0</v>
      </c>
      <c r="C37" s="635">
        <v>0</v>
      </c>
    </row>
    <row r="38" spans="1:3" ht="15" x14ac:dyDescent="0.25">
      <c r="A38" s="126"/>
      <c r="B38" s="635"/>
      <c r="C38" s="635"/>
    </row>
    <row r="39" spans="1:3" ht="15" x14ac:dyDescent="0.25">
      <c r="A39" s="126" t="s">
        <v>514</v>
      </c>
      <c r="B39" s="635">
        <v>0</v>
      </c>
      <c r="C39" s="635">
        <v>0</v>
      </c>
    </row>
    <row r="40" spans="1:3" ht="15" x14ac:dyDescent="0.25">
      <c r="A40" s="126"/>
      <c r="B40" s="635"/>
      <c r="C40" s="635"/>
    </row>
    <row r="41" spans="1:3" ht="15" x14ac:dyDescent="0.25">
      <c r="A41" s="230" t="s">
        <v>685</v>
      </c>
      <c r="B41" s="635">
        <f>B12+B14+B16+B19-B21-B27-B29-B31-B33-B35-B37-B39</f>
        <v>0</v>
      </c>
      <c r="C41" s="635">
        <f>C12+C14+C16+C19-C21-C27-C29-C31-C33-C35-C37-C39</f>
        <v>0</v>
      </c>
    </row>
    <row r="42" spans="1:3" ht="15" x14ac:dyDescent="0.25">
      <c r="A42" s="126"/>
      <c r="B42" s="635"/>
      <c r="C42" s="635"/>
    </row>
    <row r="43" spans="1:3" ht="15" x14ac:dyDescent="0.25">
      <c r="A43" s="126" t="s">
        <v>515</v>
      </c>
      <c r="B43" s="635">
        <v>0</v>
      </c>
      <c r="C43" s="635">
        <v>0</v>
      </c>
    </row>
    <row r="44" spans="1:3" ht="15" x14ac:dyDescent="0.25">
      <c r="A44" s="126"/>
      <c r="B44" s="635"/>
      <c r="C44" s="635"/>
    </row>
    <row r="45" spans="1:3" ht="15" x14ac:dyDescent="0.25">
      <c r="A45" s="126" t="s">
        <v>516</v>
      </c>
      <c r="B45" s="635">
        <v>0</v>
      </c>
      <c r="C45" s="635">
        <v>0</v>
      </c>
    </row>
    <row r="46" spans="1:3" ht="15" x14ac:dyDescent="0.25">
      <c r="A46" s="126"/>
      <c r="B46" s="635"/>
      <c r="C46" s="635"/>
    </row>
    <row r="47" spans="1:3" ht="15" x14ac:dyDescent="0.25">
      <c r="A47" s="126" t="s">
        <v>517</v>
      </c>
      <c r="B47" s="635">
        <f>B41-B43-B45</f>
        <v>0</v>
      </c>
      <c r="C47" s="636">
        <f>C41-C43-C45</f>
        <v>0</v>
      </c>
    </row>
    <row r="48" spans="1:3" ht="15" x14ac:dyDescent="0.25">
      <c r="A48" s="126"/>
      <c r="B48" s="635"/>
      <c r="C48" s="635"/>
    </row>
    <row r="49" spans="1:3" ht="15" x14ac:dyDescent="0.25">
      <c r="A49" s="233" t="s">
        <v>518</v>
      </c>
      <c r="B49" s="635"/>
      <c r="C49" s="635"/>
    </row>
    <row r="50" spans="1:3" ht="15" x14ac:dyDescent="0.25">
      <c r="A50" s="126"/>
      <c r="B50" s="635"/>
      <c r="C50" s="635"/>
    </row>
    <row r="51" spans="1:3" ht="15" x14ac:dyDescent="0.25">
      <c r="A51" s="126" t="s">
        <v>519</v>
      </c>
      <c r="B51" s="635">
        <v>0</v>
      </c>
      <c r="C51" s="635">
        <v>0</v>
      </c>
    </row>
    <row r="52" spans="1:3" ht="15" x14ac:dyDescent="0.25">
      <c r="A52" s="126"/>
      <c r="B52" s="635"/>
      <c r="C52" s="635"/>
    </row>
    <row r="53" spans="1:3" ht="15" x14ac:dyDescent="0.25">
      <c r="A53" s="126" t="s">
        <v>520</v>
      </c>
      <c r="B53" s="635">
        <v>0</v>
      </c>
      <c r="C53" s="635">
        <v>0</v>
      </c>
    </row>
    <row r="54" spans="1:3" ht="15" x14ac:dyDescent="0.25">
      <c r="A54" s="126"/>
      <c r="B54" s="635"/>
      <c r="C54" s="635"/>
    </row>
    <row r="55" spans="1:3" ht="15" x14ac:dyDescent="0.25">
      <c r="A55" s="126" t="s">
        <v>521</v>
      </c>
      <c r="B55" s="635">
        <v>0</v>
      </c>
      <c r="C55" s="635">
        <v>0</v>
      </c>
    </row>
    <row r="56" spans="1:3" ht="15" x14ac:dyDescent="0.25">
      <c r="A56" s="126"/>
      <c r="B56" s="635"/>
      <c r="C56" s="635"/>
    </row>
    <row r="57" spans="1:3" ht="15" x14ac:dyDescent="0.25">
      <c r="A57" s="126" t="s">
        <v>522</v>
      </c>
      <c r="B57" s="635">
        <v>0</v>
      </c>
      <c r="C57" s="635">
        <v>0</v>
      </c>
    </row>
    <row r="58" spans="1:3" ht="15" x14ac:dyDescent="0.25">
      <c r="A58" s="126"/>
      <c r="B58" s="635"/>
      <c r="C58" s="635"/>
    </row>
    <row r="59" spans="1:3" ht="15" x14ac:dyDescent="0.25">
      <c r="A59" s="126" t="s">
        <v>523</v>
      </c>
      <c r="B59" s="635">
        <v>0</v>
      </c>
      <c r="C59" s="635">
        <v>0</v>
      </c>
    </row>
    <row r="60" spans="1:3" ht="15" x14ac:dyDescent="0.25">
      <c r="A60" s="233"/>
      <c r="B60" s="635"/>
      <c r="C60" s="635"/>
    </row>
    <row r="61" spans="1:3" ht="15" x14ac:dyDescent="0.25">
      <c r="A61" s="126" t="s">
        <v>793</v>
      </c>
      <c r="B61" s="635">
        <f>-B51+B53-B55+B57+B59</f>
        <v>0</v>
      </c>
      <c r="C61" s="636">
        <f>-C51+C53-C55+C57+C59</f>
        <v>0</v>
      </c>
    </row>
    <row r="62" spans="1:3" ht="15" x14ac:dyDescent="0.25">
      <c r="A62" s="126"/>
      <c r="B62" s="635"/>
      <c r="C62" s="635"/>
    </row>
    <row r="63" spans="1:3" ht="15" x14ac:dyDescent="0.25">
      <c r="A63" s="233" t="s">
        <v>524</v>
      </c>
      <c r="B63" s="635"/>
      <c r="C63" s="635"/>
    </row>
    <row r="64" spans="1:3" ht="15" x14ac:dyDescent="0.25">
      <c r="A64" s="126"/>
      <c r="B64" s="635"/>
      <c r="C64" s="635"/>
    </row>
    <row r="65" spans="1:3" ht="15" x14ac:dyDescent="0.25">
      <c r="A65" s="126" t="s">
        <v>525</v>
      </c>
      <c r="B65" s="635">
        <v>0</v>
      </c>
      <c r="C65" s="635">
        <v>0</v>
      </c>
    </row>
    <row r="66" spans="1:3" ht="15" x14ac:dyDescent="0.25">
      <c r="A66" s="126"/>
      <c r="B66" s="635"/>
      <c r="C66" s="635"/>
    </row>
    <row r="67" spans="1:3" ht="15" x14ac:dyDescent="0.25">
      <c r="A67" s="126" t="s">
        <v>526</v>
      </c>
      <c r="B67" s="635">
        <v>0</v>
      </c>
      <c r="C67" s="635">
        <v>0</v>
      </c>
    </row>
    <row r="68" spans="1:3" ht="15" x14ac:dyDescent="0.25">
      <c r="A68" s="126"/>
      <c r="B68" s="635"/>
      <c r="C68" s="635"/>
    </row>
    <row r="69" spans="1:3" ht="15" x14ac:dyDescent="0.25">
      <c r="A69" s="126" t="s">
        <v>527</v>
      </c>
      <c r="B69" s="635">
        <v>0</v>
      </c>
      <c r="C69" s="635">
        <v>0</v>
      </c>
    </row>
    <row r="70" spans="1:3" ht="15" x14ac:dyDescent="0.25">
      <c r="A70" s="126"/>
      <c r="B70" s="635"/>
      <c r="C70" s="635"/>
    </row>
    <row r="71" spans="1:3" ht="15" x14ac:dyDescent="0.25">
      <c r="A71" s="126" t="s">
        <v>528</v>
      </c>
      <c r="B71" s="635">
        <v>0</v>
      </c>
      <c r="C71" s="635">
        <v>0</v>
      </c>
    </row>
    <row r="72" spans="1:3" ht="15" x14ac:dyDescent="0.25">
      <c r="A72" s="234"/>
      <c r="B72" s="635"/>
      <c r="C72" s="635"/>
    </row>
    <row r="73" spans="1:3" ht="15" x14ac:dyDescent="0.25">
      <c r="A73" s="212" t="s">
        <v>529</v>
      </c>
      <c r="B73" s="635">
        <f>B65+B67-B69-B71</f>
        <v>0</v>
      </c>
      <c r="C73" s="635">
        <f>C65+C67-C69-C71</f>
        <v>0</v>
      </c>
    </row>
    <row r="74" spans="1:3" ht="15" x14ac:dyDescent="0.25">
      <c r="A74" s="234"/>
      <c r="B74" s="635"/>
      <c r="C74" s="635"/>
    </row>
    <row r="75" spans="1:3" ht="15" x14ac:dyDescent="0.25">
      <c r="A75" s="233" t="s">
        <v>530</v>
      </c>
      <c r="B75" s="635">
        <f>B47+B61+B73</f>
        <v>0</v>
      </c>
      <c r="C75" s="635">
        <f>C47+C61+C73</f>
        <v>0</v>
      </c>
    </row>
    <row r="76" spans="1:3" ht="15" x14ac:dyDescent="0.25">
      <c r="A76" s="233"/>
      <c r="B76" s="635"/>
      <c r="C76" s="635"/>
    </row>
    <row r="77" spans="1:3" ht="15" x14ac:dyDescent="0.25">
      <c r="A77" s="233" t="s">
        <v>684</v>
      </c>
      <c r="B77" s="635">
        <v>0</v>
      </c>
      <c r="C77" s="635">
        <v>0</v>
      </c>
    </row>
    <row r="78" spans="1:3" ht="15" x14ac:dyDescent="0.25">
      <c r="A78" s="234"/>
      <c r="B78" s="635"/>
      <c r="C78" s="635"/>
    </row>
    <row r="79" spans="1:3" ht="15" x14ac:dyDescent="0.25">
      <c r="A79" s="233" t="s">
        <v>531</v>
      </c>
      <c r="B79" s="637">
        <v>0</v>
      </c>
      <c r="C79" s="637">
        <v>0</v>
      </c>
    </row>
  </sheetData>
  <protectedRanges>
    <protectedRange sqref="B1:C65541" name="Plage3"/>
  </protectedRanges>
  <phoneticPr fontId="0" type="noConversion"/>
  <pageMargins left="0.78740157480314965" right="0.78740157480314965" top="0.98425196850393704" bottom="0.98425196850393704" header="0.51181102362204722" footer="0.51181102362204722"/>
  <pageSetup paperSize="9" scale="64" orientation="portrait" r:id="rId1"/>
  <headerFooter alignWithMargins="0"/>
  <rowBreaks count="1" manualBreakCount="1">
    <brk id="45"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14">
    <pageSetUpPr fitToPage="1"/>
  </sheetPr>
  <dimension ref="A1:GE82"/>
  <sheetViews>
    <sheetView zoomScaleNormal="100" workbookViewId="0">
      <pane ySplit="6" topLeftCell="A73" activePane="bottomLeft" state="frozen"/>
      <selection pane="bottomLeft" activeCell="E79" sqref="E79"/>
    </sheetView>
  </sheetViews>
  <sheetFormatPr defaultColWidth="11.42578125" defaultRowHeight="12.75" x14ac:dyDescent="0.2"/>
  <cols>
    <col min="1" max="1" width="4.5703125" style="17" customWidth="1"/>
    <col min="2" max="2" width="2.42578125" style="17" customWidth="1"/>
    <col min="3" max="4" width="9.140625" style="17" customWidth="1"/>
    <col min="5" max="5" width="12.42578125" style="17" customWidth="1"/>
    <col min="6" max="6" width="10.7109375" style="76" customWidth="1"/>
    <col min="7" max="16" width="9.140625" style="76" customWidth="1"/>
    <col min="17" max="187" width="9.140625" style="17" customWidth="1"/>
    <col min="188" max="16384" width="11.42578125" style="46"/>
  </cols>
  <sheetData>
    <row r="1" spans="1:18" x14ac:dyDescent="0.2">
      <c r="A1" s="712" t="s">
        <v>81</v>
      </c>
      <c r="B1" s="1022">
        <f>'1'!O15</f>
        <v>0</v>
      </c>
      <c r="C1" s="1023"/>
      <c r="D1" s="1024"/>
      <c r="E1" s="712" t="s">
        <v>1187</v>
      </c>
    </row>
    <row r="3" spans="1:18" ht="15.75" customHeight="1" x14ac:dyDescent="0.2">
      <c r="A3" s="1030" t="s">
        <v>1216</v>
      </c>
      <c r="B3" s="1030"/>
      <c r="C3" s="1030"/>
      <c r="D3" s="1030"/>
      <c r="E3" s="1030"/>
      <c r="F3" s="1030"/>
      <c r="G3" s="1030"/>
      <c r="H3" s="1030"/>
      <c r="I3" s="1030"/>
      <c r="J3" s="1030"/>
      <c r="K3" s="1030"/>
      <c r="L3" s="1030"/>
      <c r="M3" s="1030"/>
      <c r="N3" s="1030"/>
      <c r="O3" s="1034"/>
      <c r="P3" s="1034"/>
    </row>
    <row r="4" spans="1:18" ht="15" x14ac:dyDescent="0.25">
      <c r="A4" s="38"/>
      <c r="B4" s="7"/>
      <c r="C4" s="12"/>
      <c r="D4" s="7"/>
      <c r="E4" s="12"/>
      <c r="F4" s="1025" t="s">
        <v>392</v>
      </c>
      <c r="G4" s="1026"/>
      <c r="H4" s="1026"/>
      <c r="I4" s="1026"/>
      <c r="J4" s="1026"/>
      <c r="K4" s="1026"/>
      <c r="L4" s="1026"/>
      <c r="M4" s="1031" t="s">
        <v>315</v>
      </c>
      <c r="N4" s="1032"/>
      <c r="O4" s="1032"/>
      <c r="P4" s="1033"/>
      <c r="R4" s="8"/>
    </row>
    <row r="5" spans="1:18" ht="15" x14ac:dyDescent="0.25">
      <c r="A5" s="38"/>
      <c r="B5" s="7"/>
      <c r="C5" s="12"/>
      <c r="D5" s="7"/>
      <c r="E5" s="12"/>
      <c r="F5" s="1027"/>
      <c r="G5" s="1028"/>
      <c r="H5" s="1028"/>
      <c r="I5" s="1028"/>
      <c r="J5" s="1028"/>
      <c r="K5" s="1028"/>
      <c r="L5" s="1028"/>
      <c r="M5" s="1029" t="s">
        <v>388</v>
      </c>
      <c r="N5" s="1029"/>
      <c r="O5" s="1029" t="s">
        <v>316</v>
      </c>
      <c r="P5" s="1029"/>
    </row>
    <row r="6" spans="1:18" ht="97.5" x14ac:dyDescent="0.25">
      <c r="A6" s="38"/>
      <c r="B6" s="7"/>
      <c r="C6" s="12"/>
      <c r="D6" s="7"/>
      <c r="E6" s="12"/>
      <c r="F6" s="632" t="s">
        <v>970</v>
      </c>
      <c r="G6" s="632" t="s">
        <v>307</v>
      </c>
      <c r="H6" s="632" t="s">
        <v>308</v>
      </c>
      <c r="I6" s="632" t="s">
        <v>310</v>
      </c>
      <c r="J6" s="632" t="s">
        <v>309</v>
      </c>
      <c r="K6" s="633" t="s">
        <v>312</v>
      </c>
      <c r="L6" s="632" t="s">
        <v>313</v>
      </c>
      <c r="M6" s="632" t="s">
        <v>387</v>
      </c>
      <c r="N6" s="632" t="s">
        <v>311</v>
      </c>
      <c r="O6" s="632" t="s">
        <v>310</v>
      </c>
      <c r="P6" s="632" t="s">
        <v>311</v>
      </c>
    </row>
    <row r="7" spans="1:18" ht="15" x14ac:dyDescent="0.25">
      <c r="A7" s="45"/>
      <c r="B7" s="18"/>
      <c r="C7" s="40"/>
      <c r="D7" s="7"/>
      <c r="E7" s="40"/>
      <c r="F7" s="566"/>
      <c r="G7" s="566"/>
      <c r="H7" s="566"/>
      <c r="I7" s="566"/>
      <c r="J7" s="75"/>
      <c r="K7" s="566"/>
      <c r="L7" s="566"/>
      <c r="M7" s="75"/>
      <c r="N7" s="75"/>
      <c r="O7" s="75"/>
      <c r="P7" s="75"/>
    </row>
    <row r="8" spans="1:18" ht="15.75" x14ac:dyDescent="0.2">
      <c r="A8" s="113" t="s">
        <v>561</v>
      </c>
      <c r="B8" s="57"/>
      <c r="C8" s="57"/>
      <c r="D8" s="57"/>
      <c r="E8" s="57"/>
      <c r="F8" s="338"/>
      <c r="G8" s="338"/>
      <c r="H8" s="338"/>
      <c r="I8" s="338"/>
      <c r="J8" s="338"/>
      <c r="K8" s="338"/>
      <c r="L8" s="338"/>
      <c r="M8" s="337"/>
      <c r="N8" s="337"/>
      <c r="O8" s="337"/>
      <c r="P8" s="337"/>
    </row>
    <row r="9" spans="1:18" ht="15.75" x14ac:dyDescent="0.2">
      <c r="A9"/>
      <c r="B9" s="74" t="s">
        <v>722</v>
      </c>
      <c r="C9" s="47"/>
      <c r="D9" s="47"/>
      <c r="E9" s="47"/>
      <c r="F9" s="336"/>
      <c r="G9" s="336"/>
      <c r="H9" s="336"/>
      <c r="I9" s="336"/>
      <c r="J9" s="336"/>
      <c r="K9" s="336"/>
      <c r="L9" s="336"/>
      <c r="M9" s="337"/>
      <c r="N9" s="337"/>
      <c r="O9" s="337"/>
      <c r="P9" s="337"/>
    </row>
    <row r="10" spans="1:18" x14ac:dyDescent="0.2">
      <c r="A10"/>
      <c r="B10"/>
      <c r="C10"/>
      <c r="D10"/>
      <c r="E10"/>
      <c r="F10" s="337"/>
      <c r="G10" s="337"/>
      <c r="H10" s="337"/>
      <c r="I10" s="337"/>
      <c r="J10" s="337"/>
      <c r="K10" s="337"/>
      <c r="L10" s="337"/>
      <c r="M10" s="337"/>
      <c r="N10" s="337"/>
      <c r="O10" s="337"/>
      <c r="P10" s="337"/>
    </row>
    <row r="11" spans="1:18" customFormat="1" x14ac:dyDescent="0.2">
      <c r="B11" s="79" t="s">
        <v>18</v>
      </c>
      <c r="C11" s="638" t="s">
        <v>330</v>
      </c>
      <c r="D11" s="80"/>
      <c r="E11" s="639"/>
      <c r="F11" s="367"/>
      <c r="G11" s="367"/>
      <c r="H11" s="367"/>
      <c r="I11" s="367"/>
      <c r="J11" s="367"/>
      <c r="K11" s="367"/>
      <c r="L11" s="367"/>
      <c r="M11" s="367"/>
      <c r="N11" s="367"/>
      <c r="O11" s="367"/>
      <c r="P11" s="367"/>
    </row>
    <row r="12" spans="1:18" customFormat="1" x14ac:dyDescent="0.2">
      <c r="B12" s="79" t="s">
        <v>19</v>
      </c>
      <c r="C12" s="638" t="s">
        <v>317</v>
      </c>
      <c r="D12" s="80"/>
      <c r="E12" s="639"/>
      <c r="F12" s="367"/>
      <c r="G12" s="367"/>
      <c r="H12" s="367"/>
      <c r="I12" s="367"/>
      <c r="J12" s="367"/>
      <c r="K12" s="367"/>
      <c r="L12" s="367"/>
      <c r="M12" s="367"/>
      <c r="N12" s="367"/>
      <c r="O12" s="367"/>
      <c r="P12" s="367"/>
    </row>
    <row r="13" spans="1:18" customFormat="1" x14ac:dyDescent="0.2">
      <c r="B13" s="79" t="s">
        <v>20</v>
      </c>
      <c r="C13" s="638" t="s">
        <v>389</v>
      </c>
      <c r="D13" s="80"/>
      <c r="E13" s="639"/>
      <c r="F13" s="367"/>
      <c r="G13" s="367"/>
      <c r="H13" s="367"/>
      <c r="I13" s="367"/>
      <c r="J13" s="367"/>
      <c r="K13" s="367"/>
      <c r="L13" s="367"/>
      <c r="M13" s="367"/>
      <c r="N13" s="367"/>
      <c r="O13" s="367"/>
      <c r="P13" s="367"/>
    </row>
    <row r="14" spans="1:18" customFormat="1" x14ac:dyDescent="0.2">
      <c r="B14" s="79" t="s">
        <v>21</v>
      </c>
      <c r="C14" s="638" t="s">
        <v>390</v>
      </c>
      <c r="D14" s="80"/>
      <c r="E14" s="639"/>
      <c r="F14" s="367"/>
      <c r="G14" s="367"/>
      <c r="H14" s="367"/>
      <c r="I14" s="367"/>
      <c r="J14" s="367"/>
      <c r="K14" s="367"/>
      <c r="L14" s="367"/>
      <c r="M14" s="367"/>
      <c r="N14" s="367"/>
      <c r="O14" s="367"/>
      <c r="P14" s="367"/>
    </row>
    <row r="15" spans="1:18" customFormat="1" x14ac:dyDescent="0.2">
      <c r="B15" s="79" t="s">
        <v>22</v>
      </c>
      <c r="C15" s="638" t="s">
        <v>318</v>
      </c>
      <c r="D15" s="80"/>
      <c r="E15" s="639"/>
      <c r="F15" s="367"/>
      <c r="G15" s="367"/>
      <c r="H15" s="367"/>
      <c r="I15" s="367"/>
      <c r="J15" s="367"/>
      <c r="K15" s="367"/>
      <c r="L15" s="367"/>
      <c r="M15" s="367"/>
      <c r="N15" s="367"/>
      <c r="O15" s="367"/>
      <c r="P15" s="367"/>
    </row>
    <row r="16" spans="1:18" customFormat="1" x14ac:dyDescent="0.2">
      <c r="B16" s="79" t="s">
        <v>23</v>
      </c>
      <c r="C16" s="638" t="s">
        <v>319</v>
      </c>
      <c r="D16" s="80"/>
      <c r="E16" s="639"/>
      <c r="F16" s="367"/>
      <c r="G16" s="367"/>
      <c r="H16" s="367"/>
      <c r="I16" s="367"/>
      <c r="J16" s="367"/>
      <c r="K16" s="367"/>
      <c r="L16" s="367"/>
      <c r="M16" s="367"/>
      <c r="N16" s="367"/>
      <c r="O16" s="367"/>
      <c r="P16" s="367"/>
    </row>
    <row r="17" spans="1:16" customFormat="1" x14ac:dyDescent="0.2">
      <c r="B17" s="79" t="s">
        <v>24</v>
      </c>
      <c r="C17" s="638" t="s">
        <v>320</v>
      </c>
      <c r="D17" s="80"/>
      <c r="E17" s="639"/>
      <c r="F17" s="367"/>
      <c r="G17" s="367"/>
      <c r="H17" s="367"/>
      <c r="I17" s="367"/>
      <c r="J17" s="367"/>
      <c r="K17" s="367"/>
      <c r="L17" s="367"/>
      <c r="M17" s="367"/>
      <c r="N17" s="367"/>
      <c r="O17" s="367"/>
      <c r="P17" s="367"/>
    </row>
    <row r="18" spans="1:16" customFormat="1" x14ac:dyDescent="0.2">
      <c r="B18" s="79" t="s">
        <v>25</v>
      </c>
      <c r="C18" s="638" t="s">
        <v>322</v>
      </c>
      <c r="D18" s="80"/>
      <c r="E18" s="639"/>
      <c r="F18" s="367"/>
      <c r="G18" s="367"/>
      <c r="H18" s="367"/>
      <c r="I18" s="367"/>
      <c r="J18" s="367"/>
      <c r="K18" s="367"/>
      <c r="L18" s="367"/>
      <c r="M18" s="367"/>
      <c r="N18" s="367"/>
      <c r="O18" s="367"/>
      <c r="P18" s="367"/>
    </row>
    <row r="19" spans="1:16" customFormat="1" x14ac:dyDescent="0.2">
      <c r="B19" s="79" t="s">
        <v>26</v>
      </c>
      <c r="C19" s="638" t="s">
        <v>321</v>
      </c>
      <c r="D19" s="80"/>
      <c r="E19" s="639"/>
      <c r="F19" s="367"/>
      <c r="G19" s="367"/>
      <c r="H19" s="367"/>
      <c r="I19" s="367"/>
      <c r="J19" s="367"/>
      <c r="K19" s="367"/>
      <c r="L19" s="367"/>
      <c r="M19" s="367"/>
      <c r="N19" s="367"/>
      <c r="O19" s="367"/>
      <c r="P19" s="367"/>
    </row>
    <row r="20" spans="1:16" customFormat="1" x14ac:dyDescent="0.2">
      <c r="B20" s="79" t="s">
        <v>27</v>
      </c>
      <c r="C20" s="638" t="s">
        <v>323</v>
      </c>
      <c r="D20" s="80"/>
      <c r="E20" s="639"/>
      <c r="F20" s="367"/>
      <c r="G20" s="367"/>
      <c r="H20" s="367"/>
      <c r="I20" s="367"/>
      <c r="J20" s="367"/>
      <c r="K20" s="367"/>
      <c r="L20" s="367"/>
      <c r="M20" s="367"/>
      <c r="N20" s="367"/>
      <c r="O20" s="367"/>
      <c r="P20" s="367"/>
    </row>
    <row r="21" spans="1:16" customFormat="1" x14ac:dyDescent="0.2">
      <c r="A21" s="17"/>
      <c r="B21" s="79" t="s">
        <v>28</v>
      </c>
      <c r="C21" s="638" t="s">
        <v>324</v>
      </c>
      <c r="D21" s="80"/>
      <c r="E21" s="639"/>
      <c r="F21" s="367"/>
      <c r="G21" s="367"/>
      <c r="H21" s="367"/>
      <c r="I21" s="367"/>
      <c r="J21" s="367"/>
      <c r="K21" s="367"/>
      <c r="L21" s="367"/>
      <c r="M21" s="367"/>
      <c r="N21" s="367"/>
      <c r="O21" s="367"/>
      <c r="P21" s="367"/>
    </row>
    <row r="22" spans="1:16" customFormat="1" x14ac:dyDescent="0.2">
      <c r="A22" s="17"/>
      <c r="B22" s="79" t="s">
        <v>29</v>
      </c>
      <c r="C22" s="640" t="s">
        <v>325</v>
      </c>
      <c r="D22" s="80"/>
      <c r="E22" s="639"/>
      <c r="F22" s="367"/>
      <c r="G22" s="367"/>
      <c r="H22" s="367"/>
      <c r="I22" s="367"/>
      <c r="J22" s="367"/>
      <c r="K22" s="367"/>
      <c r="L22" s="367"/>
      <c r="M22" s="367"/>
      <c r="N22" s="367"/>
      <c r="O22" s="367"/>
      <c r="P22" s="367"/>
    </row>
    <row r="23" spans="1:16" customFormat="1" x14ac:dyDescent="0.2">
      <c r="A23" s="17"/>
      <c r="B23" s="79" t="s">
        <v>30</v>
      </c>
      <c r="C23" s="638" t="s">
        <v>972</v>
      </c>
      <c r="D23" s="80"/>
      <c r="E23" s="639"/>
      <c r="F23" s="367"/>
      <c r="G23" s="367"/>
      <c r="H23" s="367"/>
      <c r="I23" s="367"/>
      <c r="J23" s="367"/>
      <c r="K23" s="367"/>
      <c r="L23" s="367"/>
      <c r="M23" s="367"/>
      <c r="N23" s="367"/>
      <c r="O23" s="367"/>
      <c r="P23" s="367"/>
    </row>
    <row r="24" spans="1:16" customFormat="1" x14ac:dyDescent="0.2">
      <c r="A24" s="17"/>
      <c r="B24" s="79" t="s">
        <v>31</v>
      </c>
      <c r="C24" s="638" t="s">
        <v>971</v>
      </c>
      <c r="D24" s="80"/>
      <c r="E24" s="639"/>
      <c r="F24" s="367"/>
      <c r="G24" s="367"/>
      <c r="H24" s="367"/>
      <c r="I24" s="367"/>
      <c r="J24" s="367"/>
      <c r="K24" s="367"/>
      <c r="L24" s="367"/>
      <c r="M24" s="367"/>
      <c r="N24" s="367"/>
      <c r="O24" s="367"/>
      <c r="P24" s="367"/>
    </row>
    <row r="25" spans="1:16" customFormat="1" x14ac:dyDescent="0.2">
      <c r="A25" s="17"/>
      <c r="B25" s="79" t="s">
        <v>32</v>
      </c>
      <c r="C25" s="768" t="s">
        <v>326</v>
      </c>
      <c r="D25" s="80"/>
      <c r="E25" s="639"/>
      <c r="F25" s="367"/>
      <c r="G25" s="367"/>
      <c r="H25" s="367"/>
      <c r="I25" s="367"/>
      <c r="J25" s="367"/>
      <c r="K25" s="367"/>
      <c r="L25" s="367"/>
      <c r="M25" s="367"/>
      <c r="N25" s="367"/>
      <c r="O25" s="367"/>
      <c r="P25" s="367"/>
    </row>
    <row r="26" spans="1:16" customFormat="1" x14ac:dyDescent="0.2">
      <c r="A26" s="17"/>
      <c r="B26" s="79" t="s">
        <v>33</v>
      </c>
      <c r="C26" s="638" t="s">
        <v>973</v>
      </c>
      <c r="D26" s="80"/>
      <c r="E26" s="639"/>
      <c r="F26" s="367"/>
      <c r="G26" s="367"/>
      <c r="H26" s="367"/>
      <c r="I26" s="367"/>
      <c r="J26" s="367"/>
      <c r="K26" s="367"/>
      <c r="L26" s="367"/>
      <c r="M26" s="367"/>
      <c r="N26" s="367"/>
      <c r="O26" s="367"/>
      <c r="P26" s="367"/>
    </row>
    <row r="27" spans="1:16" customFormat="1" x14ac:dyDescent="0.2">
      <c r="A27" s="17"/>
      <c r="B27" s="79" t="s">
        <v>34</v>
      </c>
      <c r="C27" s="768" t="s">
        <v>391</v>
      </c>
      <c r="D27" s="80"/>
      <c r="E27" s="639"/>
      <c r="F27" s="367"/>
      <c r="G27" s="367"/>
      <c r="H27" s="367"/>
      <c r="I27" s="367"/>
      <c r="J27" s="367"/>
      <c r="K27" s="367"/>
      <c r="L27" s="367"/>
      <c r="M27" s="367"/>
      <c r="N27" s="367"/>
      <c r="O27" s="367"/>
      <c r="P27" s="367"/>
    </row>
    <row r="28" spans="1:16" customFormat="1" x14ac:dyDescent="0.2">
      <c r="A28" s="17"/>
      <c r="B28" s="79" t="s">
        <v>974</v>
      </c>
      <c r="C28" s="768" t="s">
        <v>327</v>
      </c>
      <c r="D28" s="80"/>
      <c r="E28" s="639"/>
      <c r="F28" s="367"/>
      <c r="G28" s="367"/>
      <c r="H28" s="367"/>
      <c r="I28" s="367"/>
      <c r="J28" s="367"/>
      <c r="K28" s="367"/>
      <c r="L28" s="367"/>
      <c r="M28" s="367"/>
      <c r="N28" s="367"/>
      <c r="O28" s="367"/>
      <c r="P28" s="367"/>
    </row>
    <row r="29" spans="1:16" customFormat="1" x14ac:dyDescent="0.2">
      <c r="A29" s="17"/>
      <c r="B29" s="79" t="s">
        <v>976</v>
      </c>
      <c r="C29" s="768" t="s">
        <v>328</v>
      </c>
      <c r="D29" s="80"/>
      <c r="E29" s="639"/>
      <c r="F29" s="367"/>
      <c r="G29" s="367"/>
      <c r="H29" s="367"/>
      <c r="I29" s="367"/>
      <c r="J29" s="367"/>
      <c r="K29" s="367"/>
      <c r="L29" s="367"/>
      <c r="M29" s="367"/>
      <c r="N29" s="367"/>
      <c r="O29" s="367"/>
      <c r="P29" s="367"/>
    </row>
    <row r="30" spans="1:16" customFormat="1" x14ac:dyDescent="0.2">
      <c r="A30" s="17"/>
      <c r="B30" s="79" t="s">
        <v>35</v>
      </c>
      <c r="C30" s="768" t="s">
        <v>329</v>
      </c>
      <c r="D30" s="80"/>
      <c r="E30" s="639"/>
      <c r="F30" s="367"/>
      <c r="G30" s="367"/>
      <c r="H30" s="367"/>
      <c r="I30" s="367"/>
      <c r="J30" s="367"/>
      <c r="K30" s="367"/>
      <c r="L30" s="367"/>
      <c r="M30" s="367"/>
      <c r="N30" s="367"/>
      <c r="O30" s="367"/>
      <c r="P30" s="367"/>
    </row>
    <row r="31" spans="1:16" customFormat="1" x14ac:dyDescent="0.2">
      <c r="A31" s="16"/>
      <c r="B31" s="769" t="s">
        <v>979</v>
      </c>
      <c r="C31" s="770" t="s">
        <v>982</v>
      </c>
      <c r="D31" s="770"/>
      <c r="E31" s="639"/>
      <c r="F31" s="641"/>
      <c r="G31" s="642"/>
      <c r="H31" s="642"/>
      <c r="I31" s="642"/>
      <c r="J31" s="642"/>
      <c r="K31" s="642"/>
      <c r="L31" s="642"/>
      <c r="M31" s="642"/>
      <c r="N31" s="642"/>
      <c r="O31" s="642"/>
      <c r="P31" s="642"/>
    </row>
    <row r="32" spans="1:16" customFormat="1" x14ac:dyDescent="0.2">
      <c r="A32" s="16"/>
      <c r="B32" s="769" t="s">
        <v>981</v>
      </c>
      <c r="C32" s="770" t="s">
        <v>980</v>
      </c>
      <c r="D32" s="770"/>
      <c r="E32" s="770"/>
      <c r="F32" s="643"/>
      <c r="G32" s="644"/>
      <c r="H32" s="644"/>
      <c r="I32" s="644"/>
      <c r="J32" s="644"/>
      <c r="K32" s="644"/>
      <c r="L32" s="644"/>
      <c r="M32" s="644"/>
      <c r="N32" s="644"/>
      <c r="O32" s="644"/>
      <c r="P32" s="644"/>
    </row>
    <row r="33" spans="1:16" x14ac:dyDescent="0.2">
      <c r="F33" s="340"/>
      <c r="G33" s="340"/>
      <c r="H33" s="340"/>
      <c r="I33" s="340"/>
      <c r="J33" s="340"/>
      <c r="K33" s="340"/>
      <c r="L33" s="340"/>
      <c r="M33" s="340"/>
      <c r="N33" s="340"/>
      <c r="O33" s="340"/>
      <c r="P33" s="340"/>
    </row>
    <row r="34" spans="1:16" ht="15.75" x14ac:dyDescent="0.2">
      <c r="A34"/>
      <c r="B34" s="74" t="s">
        <v>562</v>
      </c>
      <c r="C34" s="73"/>
      <c r="D34" s="73"/>
      <c r="E34" s="73"/>
      <c r="F34" s="339"/>
      <c r="G34" s="339"/>
      <c r="H34" s="339"/>
      <c r="I34" s="339"/>
      <c r="J34" s="339"/>
      <c r="K34" s="339"/>
      <c r="L34" s="339"/>
      <c r="M34" s="337"/>
      <c r="N34" s="337"/>
      <c r="O34" s="337"/>
      <c r="P34" s="337"/>
    </row>
    <row r="35" spans="1:16" x14ac:dyDescent="0.2">
      <c r="A35"/>
      <c r="B35"/>
      <c r="C35"/>
      <c r="D35"/>
      <c r="E35"/>
      <c r="F35" s="337"/>
      <c r="G35" s="337"/>
      <c r="H35" s="337"/>
      <c r="I35" s="337"/>
      <c r="J35" s="337"/>
      <c r="K35" s="337"/>
      <c r="L35" s="337"/>
      <c r="M35" s="337"/>
      <c r="N35" s="337"/>
      <c r="O35" s="337"/>
      <c r="P35" s="337"/>
    </row>
    <row r="36" spans="1:16" customFormat="1" x14ac:dyDescent="0.2">
      <c r="B36" s="79" t="s">
        <v>18</v>
      </c>
      <c r="C36" s="638" t="s">
        <v>330</v>
      </c>
      <c r="D36" s="80"/>
      <c r="E36" s="639"/>
      <c r="F36" s="367"/>
      <c r="G36" s="367"/>
      <c r="H36" s="367"/>
      <c r="I36" s="367"/>
      <c r="J36" s="367"/>
      <c r="K36" s="367"/>
      <c r="L36" s="367"/>
      <c r="M36" s="367"/>
      <c r="N36" s="367"/>
      <c r="O36" s="367"/>
      <c r="P36" s="367"/>
    </row>
    <row r="37" spans="1:16" customFormat="1" x14ac:dyDescent="0.2">
      <c r="B37" s="79" t="s">
        <v>19</v>
      </c>
      <c r="C37" s="638" t="s">
        <v>317</v>
      </c>
      <c r="D37" s="80"/>
      <c r="E37" s="639"/>
      <c r="F37" s="367"/>
      <c r="G37" s="367"/>
      <c r="H37" s="367"/>
      <c r="I37" s="367"/>
      <c r="J37" s="367"/>
      <c r="K37" s="367"/>
      <c r="L37" s="367"/>
      <c r="M37" s="367"/>
      <c r="N37" s="367"/>
      <c r="O37" s="367"/>
      <c r="P37" s="367"/>
    </row>
    <row r="38" spans="1:16" customFormat="1" x14ac:dyDescent="0.2">
      <c r="B38" s="79" t="s">
        <v>20</v>
      </c>
      <c r="C38" s="638" t="s">
        <v>389</v>
      </c>
      <c r="D38" s="80"/>
      <c r="E38" s="639"/>
      <c r="F38" s="367"/>
      <c r="G38" s="367"/>
      <c r="H38" s="367"/>
      <c r="I38" s="367"/>
      <c r="J38" s="367"/>
      <c r="K38" s="367"/>
      <c r="L38" s="367"/>
      <c r="M38" s="367"/>
      <c r="N38" s="367"/>
      <c r="O38" s="367"/>
      <c r="P38" s="367"/>
    </row>
    <row r="39" spans="1:16" customFormat="1" x14ac:dyDescent="0.2">
      <c r="B39" s="79" t="s">
        <v>21</v>
      </c>
      <c r="C39" s="638" t="s">
        <v>390</v>
      </c>
      <c r="D39" s="80"/>
      <c r="E39" s="639"/>
      <c r="F39" s="367"/>
      <c r="G39" s="367"/>
      <c r="H39" s="367"/>
      <c r="I39" s="367"/>
      <c r="J39" s="367"/>
      <c r="K39" s="367"/>
      <c r="L39" s="367"/>
      <c r="M39" s="367"/>
      <c r="N39" s="367"/>
      <c r="O39" s="367"/>
      <c r="P39" s="367"/>
    </row>
    <row r="40" spans="1:16" customFormat="1" x14ac:dyDescent="0.2">
      <c r="B40" s="79" t="s">
        <v>22</v>
      </c>
      <c r="C40" s="638" t="s">
        <v>318</v>
      </c>
      <c r="D40" s="80"/>
      <c r="E40" s="639"/>
      <c r="F40" s="367"/>
      <c r="G40" s="367"/>
      <c r="H40" s="367"/>
      <c r="I40" s="367"/>
      <c r="J40" s="367"/>
      <c r="K40" s="367"/>
      <c r="L40" s="367"/>
      <c r="M40" s="367"/>
      <c r="N40" s="367"/>
      <c r="O40" s="367"/>
      <c r="P40" s="367"/>
    </row>
    <row r="41" spans="1:16" customFormat="1" x14ac:dyDescent="0.2">
      <c r="B41" s="79" t="s">
        <v>23</v>
      </c>
      <c r="C41" s="638" t="s">
        <v>319</v>
      </c>
      <c r="D41" s="80"/>
      <c r="E41" s="639"/>
      <c r="F41" s="367"/>
      <c r="G41" s="367"/>
      <c r="H41" s="367"/>
      <c r="I41" s="367"/>
      <c r="J41" s="367"/>
      <c r="K41" s="367"/>
      <c r="L41" s="367"/>
      <c r="M41" s="367"/>
      <c r="N41" s="367"/>
      <c r="O41" s="367"/>
      <c r="P41" s="367"/>
    </row>
    <row r="42" spans="1:16" customFormat="1" x14ac:dyDescent="0.2">
      <c r="B42" s="79" t="s">
        <v>24</v>
      </c>
      <c r="C42" s="638" t="s">
        <v>320</v>
      </c>
      <c r="D42" s="80"/>
      <c r="E42" s="639"/>
      <c r="F42" s="367"/>
      <c r="G42" s="367"/>
      <c r="H42" s="367"/>
      <c r="I42" s="367"/>
      <c r="J42" s="367"/>
      <c r="K42" s="367"/>
      <c r="L42" s="367"/>
      <c r="M42" s="367"/>
      <c r="N42" s="367"/>
      <c r="O42" s="367"/>
      <c r="P42" s="367"/>
    </row>
    <row r="43" spans="1:16" customFormat="1" x14ac:dyDescent="0.2">
      <c r="B43" s="79" t="s">
        <v>25</v>
      </c>
      <c r="C43" s="638" t="s">
        <v>322</v>
      </c>
      <c r="D43" s="80"/>
      <c r="E43" s="639"/>
      <c r="F43" s="367"/>
      <c r="G43" s="367"/>
      <c r="H43" s="367"/>
      <c r="I43" s="367"/>
      <c r="J43" s="367"/>
      <c r="K43" s="367"/>
      <c r="L43" s="367"/>
      <c r="M43" s="367"/>
      <c r="N43" s="367"/>
      <c r="O43" s="367"/>
      <c r="P43" s="367"/>
    </row>
    <row r="44" spans="1:16" customFormat="1" x14ac:dyDescent="0.2">
      <c r="B44" s="79" t="s">
        <v>26</v>
      </c>
      <c r="C44" s="638" t="s">
        <v>321</v>
      </c>
      <c r="D44" s="80"/>
      <c r="E44" s="639"/>
      <c r="F44" s="367"/>
      <c r="G44" s="367"/>
      <c r="H44" s="367"/>
      <c r="I44" s="367"/>
      <c r="J44" s="367"/>
      <c r="K44" s="367"/>
      <c r="L44" s="367"/>
      <c r="M44" s="367"/>
      <c r="N44" s="367"/>
      <c r="O44" s="367"/>
      <c r="P44" s="367"/>
    </row>
    <row r="45" spans="1:16" customFormat="1" x14ac:dyDescent="0.2">
      <c r="B45" s="79" t="s">
        <v>27</v>
      </c>
      <c r="C45" s="638" t="s">
        <v>323</v>
      </c>
      <c r="D45" s="80"/>
      <c r="E45" s="639"/>
      <c r="F45" s="367"/>
      <c r="G45" s="367"/>
      <c r="H45" s="367"/>
      <c r="I45" s="367"/>
      <c r="J45" s="367"/>
      <c r="K45" s="367"/>
      <c r="L45" s="367"/>
      <c r="M45" s="367"/>
      <c r="N45" s="367"/>
      <c r="O45" s="367"/>
      <c r="P45" s="367"/>
    </row>
    <row r="46" spans="1:16" customFormat="1" x14ac:dyDescent="0.2">
      <c r="B46" s="79" t="s">
        <v>28</v>
      </c>
      <c r="C46" s="638" t="s">
        <v>324</v>
      </c>
      <c r="D46" s="80"/>
      <c r="E46" s="639"/>
      <c r="F46" s="367"/>
      <c r="G46" s="367"/>
      <c r="H46" s="367"/>
      <c r="I46" s="367"/>
      <c r="J46" s="367"/>
      <c r="K46" s="367"/>
      <c r="L46" s="367"/>
      <c r="M46" s="367"/>
      <c r="N46" s="367"/>
      <c r="O46" s="367"/>
      <c r="P46" s="367"/>
    </row>
    <row r="47" spans="1:16" customFormat="1" x14ac:dyDescent="0.2">
      <c r="A47" s="17"/>
      <c r="B47" s="79" t="s">
        <v>29</v>
      </c>
      <c r="C47" s="640" t="s">
        <v>325</v>
      </c>
      <c r="D47" s="80"/>
      <c r="E47" s="639"/>
      <c r="F47" s="367"/>
      <c r="G47" s="367"/>
      <c r="H47" s="367"/>
      <c r="I47" s="367"/>
      <c r="J47" s="367"/>
      <c r="K47" s="367"/>
      <c r="L47" s="367"/>
      <c r="M47" s="367"/>
      <c r="N47" s="367"/>
      <c r="O47" s="367"/>
      <c r="P47" s="367"/>
    </row>
    <row r="48" spans="1:16" customFormat="1" x14ac:dyDescent="0.2">
      <c r="A48" s="17"/>
      <c r="B48" s="79" t="s">
        <v>30</v>
      </c>
      <c r="C48" s="638" t="s">
        <v>972</v>
      </c>
      <c r="D48" s="80"/>
      <c r="E48" s="639"/>
      <c r="F48" s="367"/>
      <c r="G48" s="367"/>
      <c r="H48" s="367"/>
      <c r="I48" s="367"/>
      <c r="J48" s="367"/>
      <c r="K48" s="367"/>
      <c r="L48" s="367"/>
      <c r="M48" s="367"/>
      <c r="N48" s="367"/>
      <c r="O48" s="367"/>
      <c r="P48" s="367"/>
    </row>
    <row r="49" spans="1:16" customFormat="1" x14ac:dyDescent="0.2">
      <c r="A49" s="17"/>
      <c r="B49" s="79" t="s">
        <v>31</v>
      </c>
      <c r="C49" s="638" t="s">
        <v>971</v>
      </c>
      <c r="D49" s="80"/>
      <c r="E49" s="639"/>
      <c r="F49" s="367"/>
      <c r="G49" s="367"/>
      <c r="H49" s="367"/>
      <c r="I49" s="367"/>
      <c r="J49" s="367"/>
      <c r="K49" s="367"/>
      <c r="L49" s="367"/>
      <c r="M49" s="367"/>
      <c r="N49" s="367"/>
      <c r="O49" s="367"/>
      <c r="P49" s="367"/>
    </row>
    <row r="50" spans="1:16" customFormat="1" x14ac:dyDescent="0.2">
      <c r="A50" s="17"/>
      <c r="B50" s="79" t="s">
        <v>32</v>
      </c>
      <c r="C50" s="768" t="s">
        <v>326</v>
      </c>
      <c r="D50" s="80"/>
      <c r="E50" s="639"/>
      <c r="F50" s="367"/>
      <c r="G50" s="367"/>
      <c r="H50" s="367"/>
      <c r="I50" s="367"/>
      <c r="J50" s="367"/>
      <c r="K50" s="367"/>
      <c r="L50" s="367"/>
      <c r="M50" s="367"/>
      <c r="N50" s="367"/>
      <c r="O50" s="367"/>
      <c r="P50" s="367"/>
    </row>
    <row r="51" spans="1:16" customFormat="1" x14ac:dyDescent="0.2">
      <c r="A51" s="17"/>
      <c r="B51" s="79" t="s">
        <v>33</v>
      </c>
      <c r="C51" s="638" t="s">
        <v>973</v>
      </c>
      <c r="D51" s="80"/>
      <c r="E51" s="639"/>
      <c r="F51" s="367"/>
      <c r="G51" s="367"/>
      <c r="H51" s="367"/>
      <c r="I51" s="367"/>
      <c r="J51" s="367"/>
      <c r="K51" s="367"/>
      <c r="L51" s="367"/>
      <c r="M51" s="367"/>
      <c r="N51" s="367"/>
      <c r="O51" s="367"/>
      <c r="P51" s="367"/>
    </row>
    <row r="52" spans="1:16" customFormat="1" x14ac:dyDescent="0.2">
      <c r="A52" s="17"/>
      <c r="B52" s="79" t="s">
        <v>34</v>
      </c>
      <c r="C52" s="768" t="s">
        <v>391</v>
      </c>
      <c r="D52" s="80"/>
      <c r="E52" s="639"/>
      <c r="F52" s="367"/>
      <c r="G52" s="367"/>
      <c r="H52" s="367"/>
      <c r="I52" s="367"/>
      <c r="J52" s="367"/>
      <c r="K52" s="367"/>
      <c r="L52" s="367"/>
      <c r="M52" s="367"/>
      <c r="N52" s="367"/>
      <c r="O52" s="367"/>
      <c r="P52" s="367"/>
    </row>
    <row r="53" spans="1:16" customFormat="1" x14ac:dyDescent="0.2">
      <c r="A53" s="17"/>
      <c r="B53" s="79" t="s">
        <v>974</v>
      </c>
      <c r="C53" s="768" t="s">
        <v>327</v>
      </c>
      <c r="D53" s="80"/>
      <c r="E53" s="639"/>
      <c r="F53" s="367"/>
      <c r="G53" s="367"/>
      <c r="H53" s="367"/>
      <c r="I53" s="367"/>
      <c r="J53" s="367"/>
      <c r="K53" s="367"/>
      <c r="L53" s="367"/>
      <c r="M53" s="367"/>
      <c r="N53" s="367"/>
      <c r="O53" s="367"/>
      <c r="P53" s="367"/>
    </row>
    <row r="54" spans="1:16" customFormat="1" x14ac:dyDescent="0.2">
      <c r="A54" s="17"/>
      <c r="B54" s="79" t="s">
        <v>976</v>
      </c>
      <c r="C54" s="768" t="s">
        <v>328</v>
      </c>
      <c r="D54" s="80"/>
      <c r="E54" s="639"/>
      <c r="F54" s="367"/>
      <c r="G54" s="367"/>
      <c r="H54" s="367"/>
      <c r="I54" s="367"/>
      <c r="J54" s="367"/>
      <c r="K54" s="367"/>
      <c r="L54" s="367"/>
      <c r="M54" s="367"/>
      <c r="N54" s="367"/>
      <c r="O54" s="367"/>
      <c r="P54" s="367"/>
    </row>
    <row r="55" spans="1:16" customFormat="1" x14ac:dyDescent="0.2">
      <c r="A55" s="17"/>
      <c r="B55" s="79" t="s">
        <v>35</v>
      </c>
      <c r="C55" s="768" t="s">
        <v>329</v>
      </c>
      <c r="D55" s="80"/>
      <c r="E55" s="639"/>
      <c r="F55" s="367"/>
      <c r="G55" s="367"/>
      <c r="H55" s="367"/>
      <c r="I55" s="367"/>
      <c r="J55" s="367"/>
      <c r="K55" s="367"/>
      <c r="L55" s="367"/>
      <c r="M55" s="367"/>
      <c r="N55" s="367"/>
      <c r="O55" s="367"/>
      <c r="P55" s="367"/>
    </row>
    <row r="56" spans="1:16" customFormat="1" x14ac:dyDescent="0.2">
      <c r="A56" s="16"/>
      <c r="B56" s="769" t="s">
        <v>979</v>
      </c>
      <c r="C56" s="770" t="s">
        <v>982</v>
      </c>
      <c r="D56" s="770"/>
      <c r="E56" s="639"/>
      <c r="F56" s="641"/>
      <c r="G56" s="642"/>
      <c r="H56" s="642"/>
      <c r="I56" s="642"/>
      <c r="J56" s="642"/>
      <c r="K56" s="642"/>
      <c r="L56" s="642"/>
      <c r="M56" s="642"/>
      <c r="N56" s="642"/>
      <c r="O56" s="642"/>
      <c r="P56" s="642"/>
    </row>
    <row r="57" spans="1:16" customFormat="1" x14ac:dyDescent="0.2">
      <c r="A57" s="16"/>
      <c r="B57" s="769" t="s">
        <v>981</v>
      </c>
      <c r="C57" s="770" t="s">
        <v>980</v>
      </c>
      <c r="D57" s="770"/>
      <c r="E57" s="770"/>
      <c r="F57" s="643"/>
      <c r="G57" s="644"/>
      <c r="H57" s="644"/>
      <c r="I57" s="644"/>
      <c r="J57" s="644"/>
      <c r="K57" s="644"/>
      <c r="L57" s="644"/>
      <c r="M57" s="644"/>
      <c r="N57" s="644"/>
      <c r="O57" s="644"/>
      <c r="P57" s="644"/>
    </row>
    <row r="58" spans="1:16" x14ac:dyDescent="0.2">
      <c r="A58"/>
      <c r="B58"/>
      <c r="C58"/>
      <c r="D58"/>
      <c r="E58"/>
      <c r="F58" s="337"/>
      <c r="G58" s="337"/>
      <c r="H58" s="337"/>
      <c r="I58" s="337"/>
      <c r="J58" s="337"/>
      <c r="K58" s="337"/>
      <c r="L58" s="337"/>
      <c r="M58" s="337"/>
      <c r="N58" s="337"/>
      <c r="O58" s="337"/>
      <c r="P58" s="337"/>
    </row>
    <row r="59" spans="1:16" ht="15.75" x14ac:dyDescent="0.2">
      <c r="A59"/>
      <c r="B59" s="73" t="s">
        <v>563</v>
      </c>
      <c r="C59" s="73"/>
      <c r="D59" s="73"/>
      <c r="E59" s="73"/>
      <c r="F59" s="339"/>
      <c r="G59" s="339"/>
      <c r="H59" s="339"/>
      <c r="I59" s="339"/>
      <c r="J59" s="339"/>
      <c r="K59" s="339"/>
      <c r="L59" s="339"/>
      <c r="M59" s="337"/>
      <c r="N59" s="337"/>
      <c r="O59" s="337"/>
      <c r="P59" s="337"/>
    </row>
    <row r="60" spans="1:16" x14ac:dyDescent="0.2">
      <c r="A60"/>
      <c r="B60"/>
      <c r="C60"/>
      <c r="D60"/>
      <c r="E60"/>
      <c r="F60" s="337"/>
      <c r="G60" s="337"/>
      <c r="H60" s="337"/>
      <c r="I60" s="337"/>
      <c r="J60" s="337"/>
      <c r="K60" s="337"/>
      <c r="L60" s="337"/>
      <c r="M60" s="337"/>
      <c r="N60" s="337"/>
      <c r="O60" s="337"/>
      <c r="P60" s="337"/>
    </row>
    <row r="61" spans="1:16" customFormat="1" x14ac:dyDescent="0.2">
      <c r="B61" s="79" t="s">
        <v>18</v>
      </c>
      <c r="C61" s="638" t="s">
        <v>330</v>
      </c>
      <c r="D61" s="80"/>
      <c r="E61" s="639"/>
      <c r="F61" s="367"/>
      <c r="G61" s="367"/>
      <c r="H61" s="367"/>
      <c r="I61" s="367"/>
      <c r="J61" s="367"/>
      <c r="K61" s="367"/>
      <c r="L61" s="367"/>
      <c r="M61" s="367"/>
      <c r="N61" s="367"/>
      <c r="O61" s="367"/>
      <c r="P61" s="367"/>
    </row>
    <row r="62" spans="1:16" customFormat="1" x14ac:dyDescent="0.2">
      <c r="B62" s="79" t="s">
        <v>19</v>
      </c>
      <c r="C62" s="638" t="s">
        <v>317</v>
      </c>
      <c r="D62" s="80"/>
      <c r="E62" s="639"/>
      <c r="F62" s="367"/>
      <c r="G62" s="367"/>
      <c r="H62" s="367"/>
      <c r="I62" s="367"/>
      <c r="J62" s="367"/>
      <c r="K62" s="367"/>
      <c r="L62" s="367"/>
      <c r="M62" s="367"/>
      <c r="N62" s="367"/>
      <c r="O62" s="367"/>
      <c r="P62" s="367"/>
    </row>
    <row r="63" spans="1:16" customFormat="1" x14ac:dyDescent="0.2">
      <c r="B63" s="79" t="s">
        <v>20</v>
      </c>
      <c r="C63" s="638" t="s">
        <v>389</v>
      </c>
      <c r="D63" s="80"/>
      <c r="E63" s="639"/>
      <c r="F63" s="367"/>
      <c r="G63" s="367"/>
      <c r="H63" s="367"/>
      <c r="I63" s="367"/>
      <c r="J63" s="367"/>
      <c r="K63" s="367"/>
      <c r="L63" s="367"/>
      <c r="M63" s="367"/>
      <c r="N63" s="367"/>
      <c r="O63" s="367"/>
      <c r="P63" s="367"/>
    </row>
    <row r="64" spans="1:16" customFormat="1" x14ac:dyDescent="0.2">
      <c r="B64" s="79" t="s">
        <v>21</v>
      </c>
      <c r="C64" s="638" t="s">
        <v>390</v>
      </c>
      <c r="D64" s="80"/>
      <c r="E64" s="639"/>
      <c r="F64" s="367"/>
      <c r="G64" s="367"/>
      <c r="H64" s="367"/>
      <c r="I64" s="367"/>
      <c r="J64" s="367"/>
      <c r="K64" s="367"/>
      <c r="L64" s="367"/>
      <c r="M64" s="367"/>
      <c r="N64" s="367"/>
      <c r="O64" s="367"/>
      <c r="P64" s="367"/>
    </row>
    <row r="65" spans="1:16" customFormat="1" x14ac:dyDescent="0.2">
      <c r="B65" s="79" t="s">
        <v>22</v>
      </c>
      <c r="C65" s="638" t="s">
        <v>318</v>
      </c>
      <c r="D65" s="80"/>
      <c r="E65" s="639"/>
      <c r="F65" s="367"/>
      <c r="G65" s="367"/>
      <c r="H65" s="367"/>
      <c r="I65" s="367"/>
      <c r="J65" s="367"/>
      <c r="K65" s="367"/>
      <c r="L65" s="367"/>
      <c r="M65" s="367"/>
      <c r="N65" s="367"/>
      <c r="O65" s="367"/>
      <c r="P65" s="367"/>
    </row>
    <row r="66" spans="1:16" customFormat="1" x14ac:dyDescent="0.2">
      <c r="B66" s="79" t="s">
        <v>23</v>
      </c>
      <c r="C66" s="638" t="s">
        <v>319</v>
      </c>
      <c r="D66" s="80"/>
      <c r="E66" s="639"/>
      <c r="F66" s="367"/>
      <c r="G66" s="367"/>
      <c r="H66" s="367"/>
      <c r="I66" s="367"/>
      <c r="J66" s="367"/>
      <c r="K66" s="367"/>
      <c r="L66" s="367"/>
      <c r="M66" s="367"/>
      <c r="N66" s="367"/>
      <c r="O66" s="367"/>
      <c r="P66" s="367"/>
    </row>
    <row r="67" spans="1:16" customFormat="1" x14ac:dyDescent="0.2">
      <c r="B67" s="79" t="s">
        <v>24</v>
      </c>
      <c r="C67" s="638" t="s">
        <v>320</v>
      </c>
      <c r="D67" s="80"/>
      <c r="E67" s="639"/>
      <c r="F67" s="367"/>
      <c r="G67" s="367"/>
      <c r="H67" s="367"/>
      <c r="I67" s="367"/>
      <c r="J67" s="367"/>
      <c r="K67" s="367"/>
      <c r="L67" s="367"/>
      <c r="M67" s="367"/>
      <c r="N67" s="367"/>
      <c r="O67" s="367"/>
      <c r="P67" s="367"/>
    </row>
    <row r="68" spans="1:16" customFormat="1" x14ac:dyDescent="0.2">
      <c r="B68" s="79" t="s">
        <v>25</v>
      </c>
      <c r="C68" s="638" t="s">
        <v>322</v>
      </c>
      <c r="D68" s="80"/>
      <c r="E68" s="639"/>
      <c r="F68" s="367"/>
      <c r="G68" s="367"/>
      <c r="H68" s="367"/>
      <c r="I68" s="367"/>
      <c r="J68" s="367"/>
      <c r="K68" s="367"/>
      <c r="L68" s="367"/>
      <c r="M68" s="367"/>
      <c r="N68" s="367"/>
      <c r="O68" s="367"/>
      <c r="P68" s="367"/>
    </row>
    <row r="69" spans="1:16" customFormat="1" x14ac:dyDescent="0.2">
      <c r="B69" s="79" t="s">
        <v>26</v>
      </c>
      <c r="C69" s="638" t="s">
        <v>321</v>
      </c>
      <c r="D69" s="80"/>
      <c r="E69" s="639"/>
      <c r="F69" s="367"/>
      <c r="G69" s="367"/>
      <c r="H69" s="367"/>
      <c r="I69" s="367"/>
      <c r="J69" s="367"/>
      <c r="K69" s="367"/>
      <c r="L69" s="367"/>
      <c r="M69" s="367"/>
      <c r="N69" s="367"/>
      <c r="O69" s="367"/>
      <c r="P69" s="367"/>
    </row>
    <row r="70" spans="1:16" customFormat="1" x14ac:dyDescent="0.2">
      <c r="B70" s="79" t="s">
        <v>27</v>
      </c>
      <c r="C70" s="638" t="s">
        <v>323</v>
      </c>
      <c r="D70" s="80"/>
      <c r="E70" s="639"/>
      <c r="F70" s="367"/>
      <c r="G70" s="367"/>
      <c r="H70" s="367"/>
      <c r="I70" s="367"/>
      <c r="J70" s="367"/>
      <c r="K70" s="367"/>
      <c r="L70" s="367"/>
      <c r="M70" s="367"/>
      <c r="N70" s="367"/>
      <c r="O70" s="367"/>
      <c r="P70" s="367"/>
    </row>
    <row r="71" spans="1:16" customFormat="1" x14ac:dyDescent="0.2">
      <c r="B71" s="79" t="s">
        <v>28</v>
      </c>
      <c r="C71" s="638" t="s">
        <v>324</v>
      </c>
      <c r="D71" s="80"/>
      <c r="E71" s="639"/>
      <c r="F71" s="367"/>
      <c r="G71" s="367"/>
      <c r="H71" s="367"/>
      <c r="I71" s="367"/>
      <c r="J71" s="367"/>
      <c r="K71" s="367"/>
      <c r="L71" s="367"/>
      <c r="M71" s="367"/>
      <c r="N71" s="367"/>
      <c r="O71" s="367"/>
      <c r="P71" s="367"/>
    </row>
    <row r="72" spans="1:16" customFormat="1" x14ac:dyDescent="0.2">
      <c r="A72" s="17"/>
      <c r="B72" s="79" t="s">
        <v>29</v>
      </c>
      <c r="C72" s="640" t="s">
        <v>325</v>
      </c>
      <c r="D72" s="80"/>
      <c r="E72" s="639"/>
      <c r="F72" s="367"/>
      <c r="G72" s="367"/>
      <c r="H72" s="367"/>
      <c r="I72" s="367"/>
      <c r="J72" s="367"/>
      <c r="K72" s="367"/>
      <c r="L72" s="367"/>
      <c r="M72" s="367"/>
      <c r="N72" s="367"/>
      <c r="O72" s="367"/>
      <c r="P72" s="367"/>
    </row>
    <row r="73" spans="1:16" customFormat="1" x14ac:dyDescent="0.2">
      <c r="A73" s="17"/>
      <c r="B73" s="79" t="s">
        <v>30</v>
      </c>
      <c r="C73" s="638" t="s">
        <v>972</v>
      </c>
      <c r="D73" s="80"/>
      <c r="E73" s="639"/>
      <c r="F73" s="367"/>
      <c r="G73" s="367"/>
      <c r="H73" s="367"/>
      <c r="I73" s="367"/>
      <c r="J73" s="367"/>
      <c r="K73" s="367"/>
      <c r="L73" s="367"/>
      <c r="M73" s="367"/>
      <c r="N73" s="367"/>
      <c r="O73" s="367"/>
      <c r="P73" s="367"/>
    </row>
    <row r="74" spans="1:16" customFormat="1" x14ac:dyDescent="0.2">
      <c r="A74" s="17"/>
      <c r="B74" s="79" t="s">
        <v>31</v>
      </c>
      <c r="C74" s="638" t="s">
        <v>971</v>
      </c>
      <c r="D74" s="80"/>
      <c r="E74" s="639"/>
      <c r="F74" s="367"/>
      <c r="G74" s="367"/>
      <c r="H74" s="367"/>
      <c r="I74" s="367"/>
      <c r="J74" s="367"/>
      <c r="K74" s="367"/>
      <c r="L74" s="367"/>
      <c r="M74" s="367"/>
      <c r="N74" s="367"/>
      <c r="O74" s="367"/>
      <c r="P74" s="367"/>
    </row>
    <row r="75" spans="1:16" customFormat="1" x14ac:dyDescent="0.2">
      <c r="A75" s="17"/>
      <c r="B75" s="79" t="s">
        <v>32</v>
      </c>
      <c r="C75" s="768" t="s">
        <v>326</v>
      </c>
      <c r="D75" s="80"/>
      <c r="E75" s="639"/>
      <c r="F75" s="367"/>
      <c r="G75" s="367"/>
      <c r="H75" s="367"/>
      <c r="I75" s="367"/>
      <c r="J75" s="367"/>
      <c r="K75" s="367"/>
      <c r="L75" s="367"/>
      <c r="M75" s="367"/>
      <c r="N75" s="367"/>
      <c r="O75" s="367"/>
      <c r="P75" s="367"/>
    </row>
    <row r="76" spans="1:16" customFormat="1" x14ac:dyDescent="0.2">
      <c r="A76" s="17"/>
      <c r="B76" s="79" t="s">
        <v>33</v>
      </c>
      <c r="C76" s="638" t="s">
        <v>973</v>
      </c>
      <c r="D76" s="80"/>
      <c r="E76" s="639"/>
      <c r="F76" s="367"/>
      <c r="G76" s="367"/>
      <c r="H76" s="367"/>
      <c r="I76" s="367"/>
      <c r="J76" s="367"/>
      <c r="K76" s="367"/>
      <c r="L76" s="367"/>
      <c r="M76" s="367"/>
      <c r="N76" s="367"/>
      <c r="O76" s="367"/>
      <c r="P76" s="367"/>
    </row>
    <row r="77" spans="1:16" customFormat="1" x14ac:dyDescent="0.2">
      <c r="A77" s="17"/>
      <c r="B77" s="79" t="s">
        <v>34</v>
      </c>
      <c r="C77" s="768" t="s">
        <v>391</v>
      </c>
      <c r="D77" s="80"/>
      <c r="E77" s="639"/>
      <c r="F77" s="367"/>
      <c r="G77" s="367"/>
      <c r="H77" s="367"/>
      <c r="I77" s="367"/>
      <c r="J77" s="367"/>
      <c r="K77" s="367"/>
      <c r="L77" s="367"/>
      <c r="M77" s="367"/>
      <c r="N77" s="367"/>
      <c r="O77" s="367"/>
      <c r="P77" s="367"/>
    </row>
    <row r="78" spans="1:16" customFormat="1" x14ac:dyDescent="0.2">
      <c r="A78" s="17"/>
      <c r="B78" s="79" t="s">
        <v>974</v>
      </c>
      <c r="C78" s="768" t="s">
        <v>327</v>
      </c>
      <c r="D78" s="80"/>
      <c r="E78" s="639"/>
      <c r="F78" s="367"/>
      <c r="G78" s="367"/>
      <c r="H78" s="367"/>
      <c r="I78" s="367"/>
      <c r="J78" s="367"/>
      <c r="K78" s="367"/>
      <c r="L78" s="367"/>
      <c r="M78" s="367"/>
      <c r="N78" s="367"/>
      <c r="O78" s="367"/>
      <c r="P78" s="367"/>
    </row>
    <row r="79" spans="1:16" customFormat="1" x14ac:dyDescent="0.2">
      <c r="A79" s="17"/>
      <c r="B79" s="79" t="s">
        <v>976</v>
      </c>
      <c r="C79" s="768" t="s">
        <v>328</v>
      </c>
      <c r="D79" s="80"/>
      <c r="E79" s="639"/>
      <c r="F79" s="367"/>
      <c r="G79" s="367"/>
      <c r="H79" s="367"/>
      <c r="I79" s="367"/>
      <c r="J79" s="367"/>
      <c r="K79" s="367"/>
      <c r="L79" s="367"/>
      <c r="M79" s="367"/>
      <c r="N79" s="367"/>
      <c r="O79" s="367"/>
      <c r="P79" s="367"/>
    </row>
    <row r="80" spans="1:16" customFormat="1" x14ac:dyDescent="0.2">
      <c r="A80" s="17"/>
      <c r="B80" s="79" t="s">
        <v>35</v>
      </c>
      <c r="C80" s="768" t="s">
        <v>329</v>
      </c>
      <c r="D80" s="80"/>
      <c r="E80" s="639"/>
      <c r="F80" s="367"/>
      <c r="G80" s="367"/>
      <c r="H80" s="367"/>
      <c r="I80" s="367"/>
      <c r="J80" s="367"/>
      <c r="K80" s="367"/>
      <c r="L80" s="367"/>
      <c r="M80" s="367"/>
      <c r="N80" s="367"/>
      <c r="O80" s="367"/>
      <c r="P80" s="367"/>
    </row>
    <row r="81" spans="1:16" customFormat="1" x14ac:dyDescent="0.2">
      <c r="A81" s="16"/>
      <c r="B81" s="769" t="s">
        <v>979</v>
      </c>
      <c r="C81" s="770" t="s">
        <v>982</v>
      </c>
      <c r="D81" s="770"/>
      <c r="E81" s="639"/>
      <c r="F81" s="641"/>
      <c r="G81" s="642"/>
      <c r="H81" s="642"/>
      <c r="I81" s="642"/>
      <c r="J81" s="642"/>
      <c r="K81" s="642"/>
      <c r="L81" s="642"/>
      <c r="M81" s="642"/>
      <c r="N81" s="642"/>
      <c r="O81" s="642"/>
      <c r="P81" s="642"/>
    </row>
    <row r="82" spans="1:16" x14ac:dyDescent="0.2">
      <c r="A82" s="16"/>
      <c r="B82" s="769" t="s">
        <v>981</v>
      </c>
      <c r="C82" s="770" t="s">
        <v>980</v>
      </c>
      <c r="D82" s="770"/>
      <c r="E82" s="770"/>
      <c r="F82" s="643"/>
      <c r="G82" s="644"/>
      <c r="H82" s="644"/>
      <c r="I82" s="644"/>
      <c r="J82" s="644"/>
      <c r="K82" s="644"/>
      <c r="L82" s="644"/>
      <c r="M82" s="644"/>
      <c r="N82" s="644"/>
      <c r="O82" s="644"/>
      <c r="P82" s="644"/>
    </row>
  </sheetData>
  <protectedRanges>
    <protectedRange sqref="A1:E1 M1:IT1 M2:P10 M33:P35 M58:P60 M82:P65546 F58:L60 F33:L35 F2:L10 F82:L65546" name="Plage2"/>
    <protectedRange sqref="F11:P32 F36:P57 F61:P81" name="Plage2_2"/>
  </protectedRanges>
  <mergeCells count="7">
    <mergeCell ref="B1:D1"/>
    <mergeCell ref="F4:L5"/>
    <mergeCell ref="M5:N5"/>
    <mergeCell ref="O5:P5"/>
    <mergeCell ref="A3:N3"/>
    <mergeCell ref="M4:P4"/>
    <mergeCell ref="O3:P3"/>
  </mergeCells>
  <phoneticPr fontId="0" type="noConversion"/>
  <pageMargins left="0.59055118110236227" right="0.59055118110236227" top="0.78740157480314965" bottom="0.78740157480314965" header="0.31496062992125984" footer="0.31496062992125984"/>
  <pageSetup paperSize="9" scale="86" fitToHeight="0" orientation="landscape" r:id="rId1"/>
  <headerFooter alignWithMargins="0"/>
  <rowBreaks count="1" manualBreakCount="1">
    <brk id="32" max="16383" man="1"/>
  </rowBreaks>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Q237"/>
  <sheetViews>
    <sheetView zoomScaleNormal="100" workbookViewId="0">
      <pane ySplit="6" topLeftCell="A229" activePane="bottomLeft" state="frozen"/>
      <selection pane="bottomLeft" activeCell="E239" sqref="E239"/>
    </sheetView>
  </sheetViews>
  <sheetFormatPr defaultColWidth="11.42578125" defaultRowHeight="12.75" x14ac:dyDescent="0.2"/>
  <cols>
    <col min="1" max="1" width="3.85546875" customWidth="1"/>
    <col min="2" max="2" width="3.42578125" customWidth="1"/>
    <col min="3" max="4" width="11.42578125" customWidth="1"/>
    <col min="5" max="5" width="13" customWidth="1"/>
    <col min="6" max="7" width="11.42578125" style="75" customWidth="1"/>
    <col min="8" max="8" width="11.28515625" style="75" bestFit="1" customWidth="1"/>
    <col min="9" max="9" width="10.140625" style="75" bestFit="1" customWidth="1"/>
    <col min="10" max="15" width="11.42578125" style="75"/>
  </cols>
  <sheetData>
    <row r="1" spans="1:17" x14ac:dyDescent="0.2">
      <c r="A1" s="712" t="s">
        <v>81</v>
      </c>
      <c r="B1" s="1022">
        <f>'1'!O15</f>
        <v>0</v>
      </c>
      <c r="C1" s="1023"/>
      <c r="D1" s="1024"/>
      <c r="E1" s="765" t="s">
        <v>1188</v>
      </c>
    </row>
    <row r="2" spans="1:17" x14ac:dyDescent="0.2">
      <c r="A2" s="17"/>
      <c r="B2" s="17"/>
      <c r="C2" s="17"/>
      <c r="D2" s="17"/>
      <c r="E2" s="17"/>
      <c r="F2" s="76"/>
      <c r="G2" s="76"/>
      <c r="H2" s="76"/>
      <c r="I2" s="76"/>
      <c r="J2" s="76"/>
      <c r="K2" s="76"/>
      <c r="L2" s="76"/>
      <c r="M2" s="76"/>
      <c r="N2" s="76"/>
      <c r="O2" s="76"/>
      <c r="P2" s="17"/>
    </row>
    <row r="3" spans="1:17" ht="18" customHeight="1" x14ac:dyDescent="0.2">
      <c r="A3" s="1037" t="s">
        <v>968</v>
      </c>
      <c r="B3" s="1037"/>
      <c r="C3" s="1037"/>
      <c r="D3" s="1037"/>
      <c r="E3" s="1037"/>
      <c r="F3" s="76"/>
      <c r="G3" s="76"/>
      <c r="H3" s="76"/>
      <c r="I3" s="76"/>
      <c r="J3" s="76"/>
      <c r="K3" s="76"/>
      <c r="L3" s="76"/>
      <c r="M3" s="76"/>
      <c r="N3" s="76"/>
      <c r="O3" s="76"/>
      <c r="P3" s="17"/>
      <c r="Q3" s="8"/>
    </row>
    <row r="4" spans="1:17" ht="15" x14ac:dyDescent="0.25">
      <c r="A4" s="38"/>
      <c r="B4" s="7"/>
      <c r="C4" s="12"/>
      <c r="D4" s="7"/>
      <c r="E4" s="12"/>
      <c r="F4" s="1025" t="s">
        <v>314</v>
      </c>
      <c r="G4" s="1026"/>
      <c r="H4" s="1026"/>
      <c r="I4" s="1026"/>
      <c r="J4" s="1026"/>
      <c r="K4" s="1035"/>
      <c r="L4" s="1031" t="s">
        <v>315</v>
      </c>
      <c r="M4" s="1032"/>
      <c r="N4" s="1032"/>
      <c r="O4" s="1033"/>
      <c r="P4" s="17"/>
    </row>
    <row r="5" spans="1:17" ht="15" x14ac:dyDescent="0.25">
      <c r="A5" s="38"/>
      <c r="B5" s="7"/>
      <c r="C5" s="12"/>
      <c r="D5" s="7"/>
      <c r="E5" s="12"/>
      <c r="F5" s="1027"/>
      <c r="G5" s="1028"/>
      <c r="H5" s="1028"/>
      <c r="I5" s="1028"/>
      <c r="J5" s="1028"/>
      <c r="K5" s="1036"/>
      <c r="L5" s="1029" t="s">
        <v>388</v>
      </c>
      <c r="M5" s="1029"/>
      <c r="N5" s="1029" t="s">
        <v>316</v>
      </c>
      <c r="O5" s="1029"/>
      <c r="P5" s="17"/>
    </row>
    <row r="6" spans="1:17" ht="97.5" x14ac:dyDescent="0.25">
      <c r="A6" s="38"/>
      <c r="B6" s="7"/>
      <c r="C6" s="12"/>
      <c r="D6" s="7"/>
      <c r="E6" s="12"/>
      <c r="F6" s="632" t="s">
        <v>307</v>
      </c>
      <c r="G6" s="632" t="s">
        <v>308</v>
      </c>
      <c r="H6" s="632" t="s">
        <v>310</v>
      </c>
      <c r="I6" s="632" t="s">
        <v>309</v>
      </c>
      <c r="J6" s="633" t="s">
        <v>312</v>
      </c>
      <c r="K6" s="632" t="s">
        <v>313</v>
      </c>
      <c r="L6" s="632" t="s">
        <v>387</v>
      </c>
      <c r="M6" s="632" t="s">
        <v>311</v>
      </c>
      <c r="N6" s="632" t="s">
        <v>310</v>
      </c>
      <c r="O6" s="632" t="s">
        <v>311</v>
      </c>
      <c r="P6" s="17"/>
    </row>
    <row r="7" spans="1:17" ht="15" x14ac:dyDescent="0.25">
      <c r="A7" s="45"/>
      <c r="B7" s="18"/>
      <c r="C7" s="40"/>
      <c r="D7" s="7"/>
      <c r="E7" s="40"/>
      <c r="F7" s="570"/>
      <c r="G7" s="566"/>
      <c r="H7" s="566"/>
      <c r="J7" s="566"/>
      <c r="K7" s="566"/>
      <c r="P7" s="17"/>
    </row>
    <row r="8" spans="1:17" ht="15.75" x14ac:dyDescent="0.2">
      <c r="A8" s="57" t="s">
        <v>983</v>
      </c>
      <c r="B8" s="57"/>
      <c r="C8" s="57"/>
      <c r="D8" s="57"/>
      <c r="E8" s="57"/>
      <c r="F8" s="345"/>
      <c r="G8" s="345"/>
      <c r="H8" s="345"/>
      <c r="I8" s="345"/>
      <c r="J8" s="345"/>
      <c r="K8" s="345"/>
      <c r="L8" s="344"/>
      <c r="M8" s="344"/>
      <c r="N8" s="344"/>
      <c r="O8" s="344"/>
    </row>
    <row r="9" spans="1:17" ht="15.75" x14ac:dyDescent="0.2">
      <c r="A9" s="73" t="s">
        <v>926</v>
      </c>
      <c r="B9" s="73" t="s">
        <v>929</v>
      </c>
      <c r="C9" s="47"/>
      <c r="D9" s="47"/>
      <c r="E9" s="47"/>
      <c r="F9" s="346"/>
      <c r="G9" s="346"/>
      <c r="H9" s="346"/>
      <c r="I9" s="346"/>
      <c r="J9" s="346"/>
      <c r="K9" s="346"/>
      <c r="L9" s="344"/>
      <c r="M9" s="344"/>
      <c r="N9" s="344"/>
      <c r="O9" s="344"/>
    </row>
    <row r="10" spans="1:17" x14ac:dyDescent="0.2">
      <c r="F10" s="343"/>
      <c r="G10" s="343"/>
      <c r="H10" s="343"/>
      <c r="I10" s="343"/>
      <c r="J10" s="343"/>
      <c r="K10" s="343"/>
      <c r="L10" s="343"/>
      <c r="M10" s="343"/>
      <c r="N10" s="343"/>
      <c r="O10" s="343"/>
    </row>
    <row r="11" spans="1:17" x14ac:dyDescent="0.2">
      <c r="B11" s="79" t="s">
        <v>18</v>
      </c>
      <c r="C11" s="638" t="s">
        <v>330</v>
      </c>
      <c r="D11" s="80"/>
      <c r="E11" s="639"/>
      <c r="F11" s="367"/>
      <c r="G11" s="367"/>
      <c r="H11" s="367"/>
      <c r="I11" s="367"/>
      <c r="J11" s="367"/>
      <c r="K11" s="367"/>
      <c r="L11" s="367"/>
      <c r="M11" s="367"/>
      <c r="N11" s="367"/>
      <c r="O11" s="367"/>
    </row>
    <row r="12" spans="1:17" x14ac:dyDescent="0.2">
      <c r="B12" s="79" t="s">
        <v>19</v>
      </c>
      <c r="C12" s="638" t="s">
        <v>317</v>
      </c>
      <c r="D12" s="80"/>
      <c r="E12" s="639"/>
      <c r="F12" s="367"/>
      <c r="G12" s="367"/>
      <c r="H12" s="367"/>
      <c r="I12" s="367"/>
      <c r="J12" s="367"/>
      <c r="K12" s="367"/>
      <c r="L12" s="367"/>
      <c r="M12" s="367"/>
      <c r="N12" s="367"/>
      <c r="O12" s="367"/>
    </row>
    <row r="13" spans="1:17" x14ac:dyDescent="0.2">
      <c r="B13" s="79" t="s">
        <v>20</v>
      </c>
      <c r="C13" s="638" t="s">
        <v>389</v>
      </c>
      <c r="D13" s="80"/>
      <c r="E13" s="639"/>
      <c r="F13" s="367"/>
      <c r="G13" s="367"/>
      <c r="H13" s="367"/>
      <c r="I13" s="367"/>
      <c r="J13" s="367"/>
      <c r="K13" s="367"/>
      <c r="L13" s="367"/>
      <c r="M13" s="367"/>
      <c r="N13" s="367"/>
      <c r="O13" s="367"/>
    </row>
    <row r="14" spans="1:17" x14ac:dyDescent="0.2">
      <c r="B14" s="79" t="s">
        <v>21</v>
      </c>
      <c r="C14" s="638" t="s">
        <v>390</v>
      </c>
      <c r="D14" s="80"/>
      <c r="E14" s="639"/>
      <c r="F14" s="367"/>
      <c r="G14" s="367"/>
      <c r="H14" s="367"/>
      <c r="I14" s="367"/>
      <c r="J14" s="367"/>
      <c r="K14" s="367"/>
      <c r="L14" s="367"/>
      <c r="M14" s="367"/>
      <c r="N14" s="367"/>
      <c r="O14" s="367"/>
    </row>
    <row r="15" spans="1:17" x14ac:dyDescent="0.2">
      <c r="B15" s="79" t="s">
        <v>22</v>
      </c>
      <c r="C15" s="638" t="s">
        <v>318</v>
      </c>
      <c r="D15" s="80"/>
      <c r="E15" s="639"/>
      <c r="F15" s="367"/>
      <c r="G15" s="367"/>
      <c r="H15" s="367"/>
      <c r="I15" s="367"/>
      <c r="J15" s="367"/>
      <c r="K15" s="367"/>
      <c r="L15" s="367"/>
      <c r="M15" s="367"/>
      <c r="N15" s="367"/>
      <c r="O15" s="367"/>
    </row>
    <row r="16" spans="1:17" x14ac:dyDescent="0.2">
      <c r="B16" s="79" t="s">
        <v>23</v>
      </c>
      <c r="C16" s="638" t="s">
        <v>319</v>
      </c>
      <c r="D16" s="80"/>
      <c r="E16" s="639"/>
      <c r="F16" s="367"/>
      <c r="G16" s="367"/>
      <c r="H16" s="367"/>
      <c r="I16" s="367"/>
      <c r="J16" s="367"/>
      <c r="K16" s="367"/>
      <c r="L16" s="367"/>
      <c r="M16" s="367"/>
      <c r="N16" s="367"/>
      <c r="O16" s="367"/>
    </row>
    <row r="17" spans="1:15" x14ac:dyDescent="0.2">
      <c r="B17" s="79" t="s">
        <v>24</v>
      </c>
      <c r="C17" s="638" t="s">
        <v>320</v>
      </c>
      <c r="D17" s="80"/>
      <c r="E17" s="639"/>
      <c r="F17" s="367"/>
      <c r="G17" s="367"/>
      <c r="H17" s="367"/>
      <c r="I17" s="367"/>
      <c r="J17" s="367"/>
      <c r="K17" s="367"/>
      <c r="L17" s="367"/>
      <c r="M17" s="367"/>
      <c r="N17" s="367"/>
      <c r="O17" s="367"/>
    </row>
    <row r="18" spans="1:15" x14ac:dyDescent="0.2">
      <c r="B18" s="79" t="s">
        <v>25</v>
      </c>
      <c r="C18" s="638" t="s">
        <v>322</v>
      </c>
      <c r="D18" s="80"/>
      <c r="E18" s="639"/>
      <c r="F18" s="367"/>
      <c r="G18" s="367"/>
      <c r="H18" s="367"/>
      <c r="I18" s="367"/>
      <c r="J18" s="367"/>
      <c r="K18" s="367"/>
      <c r="L18" s="367"/>
      <c r="M18" s="367"/>
      <c r="N18" s="367"/>
      <c r="O18" s="367"/>
    </row>
    <row r="19" spans="1:15" x14ac:dyDescent="0.2">
      <c r="B19" s="79" t="s">
        <v>26</v>
      </c>
      <c r="C19" s="638" t="s">
        <v>321</v>
      </c>
      <c r="D19" s="80"/>
      <c r="E19" s="639"/>
      <c r="F19" s="367"/>
      <c r="G19" s="367"/>
      <c r="H19" s="367"/>
      <c r="I19" s="367"/>
      <c r="J19" s="367"/>
      <c r="K19" s="367"/>
      <c r="L19" s="367"/>
      <c r="M19" s="367"/>
      <c r="N19" s="367"/>
      <c r="O19" s="367"/>
    </row>
    <row r="20" spans="1:15" x14ac:dyDescent="0.2">
      <c r="B20" s="79" t="s">
        <v>27</v>
      </c>
      <c r="C20" s="638" t="s">
        <v>323</v>
      </c>
      <c r="D20" s="80"/>
      <c r="E20" s="639"/>
      <c r="F20" s="367"/>
      <c r="G20" s="367"/>
      <c r="H20" s="367"/>
      <c r="I20" s="367"/>
      <c r="J20" s="367"/>
      <c r="K20" s="367"/>
      <c r="L20" s="367"/>
      <c r="M20" s="367"/>
      <c r="N20" s="367"/>
      <c r="O20" s="367"/>
    </row>
    <row r="21" spans="1:15" x14ac:dyDescent="0.2">
      <c r="A21" s="17"/>
      <c r="B21" s="79" t="s">
        <v>28</v>
      </c>
      <c r="C21" s="638" t="s">
        <v>324</v>
      </c>
      <c r="D21" s="80"/>
      <c r="E21" s="639"/>
      <c r="F21" s="367"/>
      <c r="G21" s="367"/>
      <c r="H21" s="367"/>
      <c r="I21" s="367"/>
      <c r="J21" s="367"/>
      <c r="K21" s="367"/>
      <c r="L21" s="367"/>
      <c r="M21" s="367"/>
      <c r="N21" s="367"/>
      <c r="O21" s="367"/>
    </row>
    <row r="22" spans="1:15" x14ac:dyDescent="0.2">
      <c r="A22" s="17"/>
      <c r="B22" s="79" t="s">
        <v>29</v>
      </c>
      <c r="C22" s="640" t="s">
        <v>325</v>
      </c>
      <c r="D22" s="80"/>
      <c r="E22" s="639"/>
      <c r="F22" s="367"/>
      <c r="G22" s="367"/>
      <c r="H22" s="367"/>
      <c r="I22" s="367"/>
      <c r="J22" s="367"/>
      <c r="K22" s="367"/>
      <c r="L22" s="367"/>
      <c r="M22" s="367"/>
      <c r="N22" s="367"/>
      <c r="O22" s="367"/>
    </row>
    <row r="23" spans="1:15" x14ac:dyDescent="0.2">
      <c r="A23" s="17"/>
      <c r="B23" s="79" t="s">
        <v>30</v>
      </c>
      <c r="C23" s="638" t="s">
        <v>972</v>
      </c>
      <c r="D23" s="80"/>
      <c r="E23" s="639"/>
      <c r="F23" s="367"/>
      <c r="G23" s="367"/>
      <c r="H23" s="367"/>
      <c r="I23" s="367"/>
      <c r="J23" s="367"/>
      <c r="K23" s="367"/>
      <c r="L23" s="367"/>
      <c r="M23" s="367"/>
      <c r="N23" s="367"/>
      <c r="O23" s="367"/>
    </row>
    <row r="24" spans="1:15" x14ac:dyDescent="0.2">
      <c r="A24" s="17"/>
      <c r="B24" s="79" t="s">
        <v>31</v>
      </c>
      <c r="C24" s="638" t="s">
        <v>971</v>
      </c>
      <c r="D24" s="80"/>
      <c r="E24" s="639"/>
      <c r="F24" s="367"/>
      <c r="G24" s="367"/>
      <c r="H24" s="367"/>
      <c r="I24" s="367"/>
      <c r="J24" s="367"/>
      <c r="K24" s="367"/>
      <c r="L24" s="367"/>
      <c r="M24" s="367"/>
      <c r="N24" s="367"/>
      <c r="O24" s="367"/>
    </row>
    <row r="25" spans="1:15" x14ac:dyDescent="0.2">
      <c r="A25" s="17"/>
      <c r="B25" s="79" t="s">
        <v>32</v>
      </c>
      <c r="C25" s="768" t="s">
        <v>326</v>
      </c>
      <c r="D25" s="80"/>
      <c r="E25" s="639"/>
      <c r="F25" s="367"/>
      <c r="G25" s="367"/>
      <c r="H25" s="367"/>
      <c r="I25" s="367"/>
      <c r="J25" s="367"/>
      <c r="K25" s="367"/>
      <c r="L25" s="367"/>
      <c r="M25" s="367"/>
      <c r="N25" s="367"/>
      <c r="O25" s="367"/>
    </row>
    <row r="26" spans="1:15" x14ac:dyDescent="0.2">
      <c r="A26" s="17"/>
      <c r="B26" s="79" t="s">
        <v>33</v>
      </c>
      <c r="C26" s="638" t="s">
        <v>973</v>
      </c>
      <c r="D26" s="80"/>
      <c r="E26" s="639"/>
      <c r="F26" s="367"/>
      <c r="G26" s="367"/>
      <c r="H26" s="367"/>
      <c r="I26" s="367"/>
      <c r="J26" s="367"/>
      <c r="K26" s="367"/>
      <c r="L26" s="367"/>
      <c r="M26" s="367"/>
      <c r="N26" s="367"/>
      <c r="O26" s="367"/>
    </row>
    <row r="27" spans="1:15" x14ac:dyDescent="0.2">
      <c r="A27" s="17"/>
      <c r="B27" s="79" t="s">
        <v>34</v>
      </c>
      <c r="C27" s="768" t="s">
        <v>391</v>
      </c>
      <c r="D27" s="80"/>
      <c r="E27" s="639"/>
      <c r="F27" s="367"/>
      <c r="G27" s="367"/>
      <c r="H27" s="367"/>
      <c r="I27" s="367"/>
      <c r="J27" s="367"/>
      <c r="K27" s="367"/>
      <c r="L27" s="367"/>
      <c r="M27" s="367"/>
      <c r="N27" s="367"/>
      <c r="O27" s="367"/>
    </row>
    <row r="28" spans="1:15" x14ac:dyDescent="0.2">
      <c r="A28" s="17"/>
      <c r="B28" s="79" t="s">
        <v>974</v>
      </c>
      <c r="C28" s="768" t="s">
        <v>327</v>
      </c>
      <c r="D28" s="80"/>
      <c r="E28" s="639"/>
      <c r="F28" s="367"/>
      <c r="G28" s="367"/>
      <c r="H28" s="367"/>
      <c r="I28" s="367"/>
      <c r="J28" s="367"/>
      <c r="K28" s="367"/>
      <c r="L28" s="367"/>
      <c r="M28" s="367"/>
      <c r="N28" s="367"/>
      <c r="O28" s="367"/>
    </row>
    <row r="29" spans="1:15" x14ac:dyDescent="0.2">
      <c r="A29" s="17"/>
      <c r="B29" s="79" t="s">
        <v>976</v>
      </c>
      <c r="C29" s="768" t="s">
        <v>328</v>
      </c>
      <c r="D29" s="80"/>
      <c r="E29" s="639"/>
      <c r="F29" s="367"/>
      <c r="G29" s="367"/>
      <c r="H29" s="367"/>
      <c r="I29" s="367"/>
      <c r="J29" s="367"/>
      <c r="K29" s="367"/>
      <c r="L29" s="367"/>
      <c r="M29" s="367"/>
      <c r="N29" s="367"/>
      <c r="O29" s="367"/>
    </row>
    <row r="30" spans="1:15" x14ac:dyDescent="0.2">
      <c r="A30" s="17"/>
      <c r="B30" s="79" t="s">
        <v>35</v>
      </c>
      <c r="C30" s="768" t="s">
        <v>329</v>
      </c>
      <c r="D30" s="80"/>
      <c r="E30" s="639"/>
      <c r="F30" s="367"/>
      <c r="G30" s="367"/>
      <c r="H30" s="367"/>
      <c r="I30" s="367"/>
      <c r="J30" s="367"/>
      <c r="K30" s="367"/>
      <c r="L30" s="367"/>
      <c r="M30" s="367"/>
      <c r="N30" s="367"/>
      <c r="O30" s="367"/>
    </row>
    <row r="31" spans="1:15" x14ac:dyDescent="0.2">
      <c r="A31" s="16"/>
      <c r="B31" s="769" t="s">
        <v>979</v>
      </c>
      <c r="C31" s="770" t="s">
        <v>982</v>
      </c>
      <c r="D31" s="770"/>
      <c r="E31" s="639"/>
      <c r="F31" s="641"/>
      <c r="G31" s="642"/>
      <c r="H31" s="642"/>
      <c r="I31" s="642"/>
      <c r="J31" s="642"/>
      <c r="K31" s="642"/>
      <c r="L31" s="642"/>
      <c r="M31" s="642"/>
      <c r="N31" s="642"/>
      <c r="O31" s="642"/>
    </row>
    <row r="32" spans="1:15" x14ac:dyDescent="0.2">
      <c r="A32" s="16"/>
      <c r="B32" s="769" t="s">
        <v>981</v>
      </c>
      <c r="C32" s="770" t="s">
        <v>980</v>
      </c>
      <c r="D32" s="770"/>
      <c r="E32" s="770"/>
      <c r="F32" s="641"/>
      <c r="G32" s="644"/>
      <c r="H32" s="644"/>
      <c r="I32" s="644"/>
      <c r="J32" s="644"/>
      <c r="K32" s="644"/>
      <c r="L32" s="644"/>
      <c r="M32" s="644"/>
      <c r="N32" s="644"/>
      <c r="O32" s="644"/>
    </row>
    <row r="33" spans="1:15" x14ac:dyDescent="0.2">
      <c r="A33" s="17"/>
      <c r="B33" s="17"/>
      <c r="C33" s="17"/>
      <c r="D33" s="17"/>
      <c r="E33" s="17"/>
      <c r="F33" s="343"/>
      <c r="G33" s="343"/>
      <c r="H33" s="343"/>
      <c r="I33" s="343"/>
      <c r="J33" s="343"/>
      <c r="K33" s="343"/>
      <c r="L33" s="343"/>
      <c r="M33" s="343"/>
      <c r="N33" s="343"/>
      <c r="O33" s="343"/>
    </row>
    <row r="34" spans="1:15" ht="15.75" x14ac:dyDescent="0.2">
      <c r="A34" s="73" t="s">
        <v>927</v>
      </c>
      <c r="B34" s="73" t="s">
        <v>930</v>
      </c>
      <c r="C34" s="73"/>
      <c r="D34" s="73"/>
      <c r="E34" s="73"/>
      <c r="F34" s="347"/>
      <c r="G34" s="347"/>
      <c r="H34" s="347"/>
      <c r="I34" s="347"/>
      <c r="J34" s="347"/>
      <c r="K34" s="347"/>
      <c r="L34" s="344"/>
      <c r="M34" s="344"/>
      <c r="N34" s="344"/>
      <c r="O34" s="344"/>
    </row>
    <row r="35" spans="1:15" x14ac:dyDescent="0.2">
      <c r="F35" s="344"/>
      <c r="G35" s="344"/>
      <c r="H35" s="344"/>
      <c r="I35" s="344"/>
      <c r="J35" s="344"/>
      <c r="K35" s="344"/>
      <c r="L35" s="344"/>
      <c r="M35" s="344"/>
      <c r="N35" s="344"/>
      <c r="O35" s="344"/>
    </row>
    <row r="36" spans="1:15" x14ac:dyDescent="0.2">
      <c r="B36" s="79" t="s">
        <v>18</v>
      </c>
      <c r="C36" s="638" t="s">
        <v>330</v>
      </c>
      <c r="D36" s="80"/>
      <c r="E36" s="639"/>
      <c r="F36" s="367"/>
      <c r="G36" s="367"/>
      <c r="H36" s="367"/>
      <c r="I36" s="367"/>
      <c r="J36" s="367"/>
      <c r="K36" s="367"/>
      <c r="L36" s="367"/>
      <c r="M36" s="367"/>
      <c r="N36" s="367"/>
      <c r="O36" s="367"/>
    </row>
    <row r="37" spans="1:15" x14ac:dyDescent="0.2">
      <c r="B37" s="79" t="s">
        <v>19</v>
      </c>
      <c r="C37" s="638" t="s">
        <v>317</v>
      </c>
      <c r="D37" s="80"/>
      <c r="E37" s="639"/>
      <c r="F37" s="367"/>
      <c r="G37" s="367"/>
      <c r="H37" s="367"/>
      <c r="I37" s="367"/>
      <c r="J37" s="367"/>
      <c r="K37" s="367"/>
      <c r="L37" s="367"/>
      <c r="M37" s="367"/>
      <c r="N37" s="367"/>
      <c r="O37" s="367"/>
    </row>
    <row r="38" spans="1:15" x14ac:dyDescent="0.2">
      <c r="B38" s="79" t="s">
        <v>20</v>
      </c>
      <c r="C38" s="638" t="s">
        <v>389</v>
      </c>
      <c r="D38" s="80"/>
      <c r="E38" s="639"/>
      <c r="F38" s="367"/>
      <c r="G38" s="367"/>
      <c r="H38" s="367"/>
      <c r="I38" s="367"/>
      <c r="J38" s="367"/>
      <c r="K38" s="367"/>
      <c r="L38" s="367"/>
      <c r="M38" s="367"/>
      <c r="N38" s="367"/>
      <c r="O38" s="367"/>
    </row>
    <row r="39" spans="1:15" x14ac:dyDescent="0.2">
      <c r="B39" s="79" t="s">
        <v>21</v>
      </c>
      <c r="C39" s="638" t="s">
        <v>390</v>
      </c>
      <c r="D39" s="80"/>
      <c r="E39" s="639"/>
      <c r="F39" s="367"/>
      <c r="G39" s="367"/>
      <c r="H39" s="367"/>
      <c r="I39" s="367"/>
      <c r="J39" s="367"/>
      <c r="K39" s="367"/>
      <c r="L39" s="367"/>
      <c r="M39" s="367"/>
      <c r="N39" s="367"/>
      <c r="O39" s="367"/>
    </row>
    <row r="40" spans="1:15" x14ac:dyDescent="0.2">
      <c r="B40" s="79" t="s">
        <v>22</v>
      </c>
      <c r="C40" s="638" t="s">
        <v>318</v>
      </c>
      <c r="D40" s="80"/>
      <c r="E40" s="639"/>
      <c r="F40" s="367"/>
      <c r="G40" s="367"/>
      <c r="H40" s="367"/>
      <c r="I40" s="367"/>
      <c r="J40" s="367"/>
      <c r="K40" s="367"/>
      <c r="L40" s="367"/>
      <c r="M40" s="367"/>
      <c r="N40" s="367"/>
      <c r="O40" s="367"/>
    </row>
    <row r="41" spans="1:15" x14ac:dyDescent="0.2">
      <c r="B41" s="79" t="s">
        <v>23</v>
      </c>
      <c r="C41" s="638" t="s">
        <v>319</v>
      </c>
      <c r="D41" s="80"/>
      <c r="E41" s="639"/>
      <c r="F41" s="367"/>
      <c r="G41" s="367"/>
      <c r="H41" s="367"/>
      <c r="I41" s="367"/>
      <c r="J41" s="367"/>
      <c r="K41" s="367"/>
      <c r="L41" s="367"/>
      <c r="M41" s="367"/>
      <c r="N41" s="367"/>
      <c r="O41" s="367"/>
    </row>
    <row r="42" spans="1:15" x14ac:dyDescent="0.2">
      <c r="B42" s="79" t="s">
        <v>24</v>
      </c>
      <c r="C42" s="638" t="s">
        <v>320</v>
      </c>
      <c r="D42" s="80"/>
      <c r="E42" s="639"/>
      <c r="F42" s="367"/>
      <c r="G42" s="367"/>
      <c r="H42" s="367"/>
      <c r="I42" s="367"/>
      <c r="J42" s="367"/>
      <c r="K42" s="367"/>
      <c r="L42" s="367"/>
      <c r="M42" s="367"/>
      <c r="N42" s="367"/>
      <c r="O42" s="367"/>
    </row>
    <row r="43" spans="1:15" x14ac:dyDescent="0.2">
      <c r="B43" s="79" t="s">
        <v>25</v>
      </c>
      <c r="C43" s="638" t="s">
        <v>322</v>
      </c>
      <c r="D43" s="80"/>
      <c r="E43" s="639"/>
      <c r="F43" s="367"/>
      <c r="G43" s="367"/>
      <c r="H43" s="367"/>
      <c r="I43" s="367"/>
      <c r="J43" s="367"/>
      <c r="K43" s="367"/>
      <c r="L43" s="367"/>
      <c r="M43" s="367"/>
      <c r="N43" s="367"/>
      <c r="O43" s="367"/>
    </row>
    <row r="44" spans="1:15" x14ac:dyDescent="0.2">
      <c r="B44" s="79" t="s">
        <v>26</v>
      </c>
      <c r="C44" s="638" t="s">
        <v>321</v>
      </c>
      <c r="D44" s="80"/>
      <c r="E44" s="639"/>
      <c r="F44" s="367"/>
      <c r="G44" s="367"/>
      <c r="H44" s="367"/>
      <c r="I44" s="367"/>
      <c r="J44" s="367"/>
      <c r="K44" s="367"/>
      <c r="L44" s="367"/>
      <c r="M44" s="367"/>
      <c r="N44" s="367"/>
      <c r="O44" s="367"/>
    </row>
    <row r="45" spans="1:15" x14ac:dyDescent="0.2">
      <c r="B45" s="79" t="s">
        <v>27</v>
      </c>
      <c r="C45" s="638" t="s">
        <v>323</v>
      </c>
      <c r="D45" s="80"/>
      <c r="E45" s="639"/>
      <c r="F45" s="367"/>
      <c r="G45" s="367"/>
      <c r="H45" s="367"/>
      <c r="I45" s="367"/>
      <c r="J45" s="367"/>
      <c r="K45" s="367"/>
      <c r="L45" s="367"/>
      <c r="M45" s="367"/>
      <c r="N45" s="367"/>
      <c r="O45" s="367"/>
    </row>
    <row r="46" spans="1:15" x14ac:dyDescent="0.2">
      <c r="B46" s="79" t="s">
        <v>28</v>
      </c>
      <c r="C46" s="638" t="s">
        <v>324</v>
      </c>
      <c r="D46" s="80"/>
      <c r="E46" s="639"/>
      <c r="F46" s="367"/>
      <c r="G46" s="367"/>
      <c r="H46" s="367"/>
      <c r="I46" s="367"/>
      <c r="J46" s="367"/>
      <c r="K46" s="367"/>
      <c r="L46" s="367"/>
      <c r="M46" s="367"/>
      <c r="N46" s="367"/>
      <c r="O46" s="367"/>
    </row>
    <row r="47" spans="1:15" x14ac:dyDescent="0.2">
      <c r="B47" s="79" t="s">
        <v>29</v>
      </c>
      <c r="C47" s="640" t="s">
        <v>325</v>
      </c>
      <c r="D47" s="80"/>
      <c r="E47" s="639"/>
      <c r="F47" s="367"/>
      <c r="G47" s="367"/>
      <c r="H47" s="367"/>
      <c r="I47" s="367"/>
      <c r="J47" s="367"/>
      <c r="K47" s="367"/>
      <c r="L47" s="367"/>
      <c r="M47" s="367"/>
      <c r="N47" s="367"/>
      <c r="O47" s="367"/>
    </row>
    <row r="48" spans="1:15" x14ac:dyDescent="0.2">
      <c r="A48" s="17"/>
      <c r="B48" s="79" t="s">
        <v>30</v>
      </c>
      <c r="C48" s="638" t="s">
        <v>972</v>
      </c>
      <c r="D48" s="80"/>
      <c r="E48" s="639"/>
      <c r="F48" s="367"/>
      <c r="G48" s="367"/>
      <c r="H48" s="367"/>
      <c r="I48" s="367"/>
      <c r="J48" s="367"/>
      <c r="K48" s="367"/>
      <c r="L48" s="367"/>
      <c r="M48" s="367"/>
      <c r="N48" s="367"/>
      <c r="O48" s="367"/>
    </row>
    <row r="49" spans="1:15" x14ac:dyDescent="0.2">
      <c r="A49" s="17"/>
      <c r="B49" s="79" t="s">
        <v>31</v>
      </c>
      <c r="C49" s="638" t="s">
        <v>971</v>
      </c>
      <c r="D49" s="80"/>
      <c r="E49" s="639"/>
      <c r="F49" s="367"/>
      <c r="G49" s="367"/>
      <c r="H49" s="367"/>
      <c r="I49" s="367"/>
      <c r="J49" s="367"/>
      <c r="K49" s="367"/>
      <c r="L49" s="367"/>
      <c r="M49" s="367"/>
      <c r="N49" s="367"/>
      <c r="O49" s="367"/>
    </row>
    <row r="50" spans="1:15" x14ac:dyDescent="0.2">
      <c r="A50" s="17"/>
      <c r="B50" s="79" t="s">
        <v>32</v>
      </c>
      <c r="C50" s="768" t="s">
        <v>326</v>
      </c>
      <c r="D50" s="80"/>
      <c r="E50" s="639"/>
      <c r="F50" s="367"/>
      <c r="G50" s="367"/>
      <c r="H50" s="367"/>
      <c r="I50" s="367"/>
      <c r="J50" s="367"/>
      <c r="K50" s="367"/>
      <c r="L50" s="367"/>
      <c r="M50" s="367"/>
      <c r="N50" s="367"/>
      <c r="O50" s="367"/>
    </row>
    <row r="51" spans="1:15" x14ac:dyDescent="0.2">
      <c r="A51" s="17"/>
      <c r="B51" s="79" t="s">
        <v>33</v>
      </c>
      <c r="C51" s="638" t="s">
        <v>973</v>
      </c>
      <c r="D51" s="80"/>
      <c r="E51" s="639"/>
      <c r="F51" s="367"/>
      <c r="G51" s="367"/>
      <c r="H51" s="367"/>
      <c r="I51" s="367"/>
      <c r="J51" s="367"/>
      <c r="K51" s="367"/>
      <c r="L51" s="367"/>
      <c r="M51" s="367"/>
      <c r="N51" s="367"/>
      <c r="O51" s="367"/>
    </row>
    <row r="52" spans="1:15" x14ac:dyDescent="0.2">
      <c r="A52" s="17"/>
      <c r="B52" s="79" t="s">
        <v>34</v>
      </c>
      <c r="C52" s="768" t="s">
        <v>391</v>
      </c>
      <c r="D52" s="80"/>
      <c r="E52" s="639"/>
      <c r="F52" s="367"/>
      <c r="G52" s="367"/>
      <c r="H52" s="367"/>
      <c r="I52" s="367"/>
      <c r="J52" s="367"/>
      <c r="K52" s="367"/>
      <c r="L52" s="367"/>
      <c r="M52" s="367"/>
      <c r="N52" s="367"/>
      <c r="O52" s="367"/>
    </row>
    <row r="53" spans="1:15" x14ac:dyDescent="0.2">
      <c r="A53" s="17"/>
      <c r="B53" s="79" t="s">
        <v>974</v>
      </c>
      <c r="C53" s="768" t="s">
        <v>327</v>
      </c>
      <c r="D53" s="80"/>
      <c r="E53" s="639"/>
      <c r="F53" s="367"/>
      <c r="G53" s="367"/>
      <c r="H53" s="367"/>
      <c r="I53" s="367"/>
      <c r="J53" s="367"/>
      <c r="K53" s="367"/>
      <c r="L53" s="367"/>
      <c r="M53" s="367"/>
      <c r="N53" s="367"/>
      <c r="O53" s="367"/>
    </row>
    <row r="54" spans="1:15" x14ac:dyDescent="0.2">
      <c r="A54" s="17"/>
      <c r="B54" s="79" t="s">
        <v>976</v>
      </c>
      <c r="C54" s="768" t="s">
        <v>328</v>
      </c>
      <c r="D54" s="80"/>
      <c r="E54" s="639"/>
      <c r="F54" s="367"/>
      <c r="G54" s="367"/>
      <c r="H54" s="367"/>
      <c r="I54" s="367"/>
      <c r="J54" s="367"/>
      <c r="K54" s="367"/>
      <c r="L54" s="367"/>
      <c r="M54" s="367"/>
      <c r="N54" s="367"/>
      <c r="O54" s="367"/>
    </row>
    <row r="55" spans="1:15" x14ac:dyDescent="0.2">
      <c r="A55" s="17"/>
      <c r="B55" s="79" t="s">
        <v>35</v>
      </c>
      <c r="C55" s="768" t="s">
        <v>329</v>
      </c>
      <c r="D55" s="80"/>
      <c r="E55" s="639"/>
      <c r="F55" s="367"/>
      <c r="G55" s="367"/>
      <c r="H55" s="367"/>
      <c r="I55" s="367"/>
      <c r="J55" s="367"/>
      <c r="K55" s="367"/>
      <c r="L55" s="367"/>
      <c r="M55" s="367"/>
      <c r="N55" s="367"/>
      <c r="O55" s="367"/>
    </row>
    <row r="56" spans="1:15" x14ac:dyDescent="0.2">
      <c r="A56" s="16"/>
      <c r="B56" s="769" t="s">
        <v>979</v>
      </c>
      <c r="C56" s="770" t="s">
        <v>982</v>
      </c>
      <c r="D56" s="770"/>
      <c r="E56" s="639"/>
      <c r="F56" s="641"/>
      <c r="G56" s="642"/>
      <c r="H56" s="642"/>
      <c r="I56" s="642"/>
      <c r="J56" s="642"/>
      <c r="K56" s="642"/>
      <c r="L56" s="642"/>
      <c r="M56" s="642"/>
      <c r="N56" s="642"/>
      <c r="O56" s="642"/>
    </row>
    <row r="57" spans="1:15" x14ac:dyDescent="0.2">
      <c r="A57" s="16"/>
      <c r="B57" s="769" t="s">
        <v>981</v>
      </c>
      <c r="C57" s="770" t="s">
        <v>980</v>
      </c>
      <c r="D57" s="770"/>
      <c r="E57" s="770"/>
      <c r="F57" s="641"/>
      <c r="G57" s="644"/>
      <c r="H57" s="644"/>
      <c r="I57" s="644"/>
      <c r="J57" s="644"/>
      <c r="K57" s="644"/>
      <c r="L57" s="644"/>
      <c r="M57" s="644"/>
      <c r="N57" s="644"/>
      <c r="O57" s="644"/>
    </row>
    <row r="58" spans="1:15" x14ac:dyDescent="0.2">
      <c r="F58" s="344"/>
      <c r="G58" s="344"/>
      <c r="H58" s="344"/>
      <c r="I58" s="344"/>
      <c r="J58" s="344"/>
      <c r="K58" s="344"/>
      <c r="L58" s="344"/>
      <c r="M58" s="344"/>
      <c r="N58" s="344"/>
      <c r="O58" s="344"/>
    </row>
    <row r="59" spans="1:15" ht="15.75" x14ac:dyDescent="0.2">
      <c r="A59" s="73" t="s">
        <v>928</v>
      </c>
      <c r="B59" s="73" t="s">
        <v>931</v>
      </c>
      <c r="C59" s="73"/>
      <c r="D59" s="73"/>
      <c r="E59" s="73"/>
      <c r="F59" s="347"/>
      <c r="G59" s="347"/>
      <c r="H59" s="347"/>
      <c r="I59" s="347"/>
      <c r="J59" s="347"/>
      <c r="K59" s="347"/>
      <c r="L59" s="344"/>
      <c r="M59" s="344"/>
      <c r="N59" s="344"/>
      <c r="O59" s="344"/>
    </row>
    <row r="60" spans="1:15" x14ac:dyDescent="0.2">
      <c r="F60" s="344"/>
      <c r="G60" s="344"/>
      <c r="H60" s="344"/>
      <c r="I60" s="344"/>
      <c r="J60" s="344"/>
      <c r="K60" s="344"/>
      <c r="L60" s="344"/>
      <c r="M60" s="344"/>
      <c r="N60" s="344"/>
      <c r="O60" s="344"/>
    </row>
    <row r="61" spans="1:15" x14ac:dyDescent="0.2">
      <c r="B61" s="79" t="s">
        <v>18</v>
      </c>
      <c r="C61" s="638" t="s">
        <v>330</v>
      </c>
      <c r="D61" s="80"/>
      <c r="E61" s="639"/>
      <c r="F61" s="367"/>
      <c r="G61" s="367"/>
      <c r="H61" s="367"/>
      <c r="I61" s="367"/>
      <c r="J61" s="367"/>
      <c r="K61" s="367"/>
      <c r="L61" s="367"/>
      <c r="M61" s="367"/>
      <c r="N61" s="367"/>
      <c r="O61" s="367"/>
    </row>
    <row r="62" spans="1:15" x14ac:dyDescent="0.2">
      <c r="B62" s="79" t="s">
        <v>19</v>
      </c>
      <c r="C62" s="638" t="s">
        <v>317</v>
      </c>
      <c r="D62" s="80"/>
      <c r="E62" s="639"/>
      <c r="F62" s="367"/>
      <c r="G62" s="367"/>
      <c r="H62" s="367"/>
      <c r="I62" s="367"/>
      <c r="J62" s="367"/>
      <c r="K62" s="367"/>
      <c r="L62" s="367"/>
      <c r="M62" s="367"/>
      <c r="N62" s="367"/>
      <c r="O62" s="367"/>
    </row>
    <row r="63" spans="1:15" x14ac:dyDescent="0.2">
      <c r="B63" s="79" t="s">
        <v>20</v>
      </c>
      <c r="C63" s="638" t="s">
        <v>389</v>
      </c>
      <c r="D63" s="80"/>
      <c r="E63" s="639"/>
      <c r="F63" s="367"/>
      <c r="G63" s="367"/>
      <c r="H63" s="367"/>
      <c r="I63" s="367"/>
      <c r="J63" s="367"/>
      <c r="K63" s="367"/>
      <c r="L63" s="367"/>
      <c r="M63" s="367"/>
      <c r="N63" s="367"/>
      <c r="O63" s="367"/>
    </row>
    <row r="64" spans="1:15" x14ac:dyDescent="0.2">
      <c r="B64" s="79" t="s">
        <v>21</v>
      </c>
      <c r="C64" s="638" t="s">
        <v>390</v>
      </c>
      <c r="D64" s="80"/>
      <c r="E64" s="639"/>
      <c r="F64" s="367"/>
      <c r="G64" s="367"/>
      <c r="H64" s="367"/>
      <c r="I64" s="367"/>
      <c r="J64" s="367"/>
      <c r="K64" s="367"/>
      <c r="L64" s="367"/>
      <c r="M64" s="367"/>
      <c r="N64" s="367"/>
      <c r="O64" s="367"/>
    </row>
    <row r="65" spans="1:15" x14ac:dyDescent="0.2">
      <c r="B65" s="79" t="s">
        <v>22</v>
      </c>
      <c r="C65" s="638" t="s">
        <v>318</v>
      </c>
      <c r="D65" s="80"/>
      <c r="E65" s="639"/>
      <c r="F65" s="367"/>
      <c r="G65" s="367"/>
      <c r="H65" s="367"/>
      <c r="I65" s="367"/>
      <c r="J65" s="367"/>
      <c r="K65" s="367"/>
      <c r="L65" s="367"/>
      <c r="M65" s="367"/>
      <c r="N65" s="367"/>
      <c r="O65" s="367"/>
    </row>
    <row r="66" spans="1:15" x14ac:dyDescent="0.2">
      <c r="B66" s="79" t="s">
        <v>23</v>
      </c>
      <c r="C66" s="638" t="s">
        <v>319</v>
      </c>
      <c r="D66" s="80"/>
      <c r="E66" s="639"/>
      <c r="F66" s="367"/>
      <c r="G66" s="367"/>
      <c r="H66" s="367"/>
      <c r="I66" s="367"/>
      <c r="J66" s="367"/>
      <c r="K66" s="367"/>
      <c r="L66" s="367"/>
      <c r="M66" s="367"/>
      <c r="N66" s="367"/>
      <c r="O66" s="367"/>
    </row>
    <row r="67" spans="1:15" x14ac:dyDescent="0.2">
      <c r="B67" s="79" t="s">
        <v>24</v>
      </c>
      <c r="C67" s="638" t="s">
        <v>320</v>
      </c>
      <c r="D67" s="80"/>
      <c r="E67" s="639"/>
      <c r="F67" s="367"/>
      <c r="G67" s="367"/>
      <c r="H67" s="367"/>
      <c r="I67" s="367"/>
      <c r="J67" s="367"/>
      <c r="K67" s="367"/>
      <c r="L67" s="367"/>
      <c r="M67" s="367"/>
      <c r="N67" s="367"/>
      <c r="O67" s="367"/>
    </row>
    <row r="68" spans="1:15" x14ac:dyDescent="0.2">
      <c r="B68" s="79" t="s">
        <v>25</v>
      </c>
      <c r="C68" s="638" t="s">
        <v>322</v>
      </c>
      <c r="D68" s="80"/>
      <c r="E68" s="639"/>
      <c r="F68" s="367"/>
      <c r="G68" s="367"/>
      <c r="H68" s="367"/>
      <c r="I68" s="367"/>
      <c r="J68" s="367"/>
      <c r="K68" s="367"/>
      <c r="L68" s="367"/>
      <c r="M68" s="367"/>
      <c r="N68" s="367"/>
      <c r="O68" s="367"/>
    </row>
    <row r="69" spans="1:15" x14ac:dyDescent="0.2">
      <c r="B69" s="79" t="s">
        <v>26</v>
      </c>
      <c r="C69" s="638" t="s">
        <v>321</v>
      </c>
      <c r="D69" s="80"/>
      <c r="E69" s="639"/>
      <c r="F69" s="367"/>
      <c r="G69" s="367"/>
      <c r="H69" s="367"/>
      <c r="I69" s="367"/>
      <c r="J69" s="367"/>
      <c r="K69" s="367"/>
      <c r="L69" s="367"/>
      <c r="M69" s="367"/>
      <c r="N69" s="367"/>
      <c r="O69" s="367"/>
    </row>
    <row r="70" spans="1:15" x14ac:dyDescent="0.2">
      <c r="B70" s="79" t="s">
        <v>27</v>
      </c>
      <c r="C70" s="638" t="s">
        <v>323</v>
      </c>
      <c r="D70" s="80"/>
      <c r="E70" s="639"/>
      <c r="F70" s="367"/>
      <c r="G70" s="367"/>
      <c r="H70" s="367"/>
      <c r="I70" s="367"/>
      <c r="J70" s="367"/>
      <c r="K70" s="367"/>
      <c r="L70" s="367"/>
      <c r="M70" s="367"/>
      <c r="N70" s="367"/>
      <c r="O70" s="367"/>
    </row>
    <row r="71" spans="1:15" x14ac:dyDescent="0.2">
      <c r="B71" s="79" t="s">
        <v>28</v>
      </c>
      <c r="C71" s="638" t="s">
        <v>324</v>
      </c>
      <c r="D71" s="80"/>
      <c r="E71" s="639"/>
      <c r="F71" s="367"/>
      <c r="G71" s="367"/>
      <c r="H71" s="367"/>
      <c r="I71" s="367"/>
      <c r="J71" s="367"/>
      <c r="K71" s="367"/>
      <c r="L71" s="367"/>
      <c r="M71" s="367"/>
      <c r="N71" s="367"/>
      <c r="O71" s="367"/>
    </row>
    <row r="72" spans="1:15" x14ac:dyDescent="0.2">
      <c r="A72" s="17"/>
      <c r="B72" s="79" t="s">
        <v>29</v>
      </c>
      <c r="C72" s="640" t="s">
        <v>325</v>
      </c>
      <c r="D72" s="80"/>
      <c r="E72" s="639"/>
      <c r="F72" s="367"/>
      <c r="G72" s="367"/>
      <c r="H72" s="367"/>
      <c r="I72" s="367"/>
      <c r="J72" s="367"/>
      <c r="K72" s="367"/>
      <c r="L72" s="367"/>
      <c r="M72" s="367"/>
      <c r="N72" s="367"/>
      <c r="O72" s="367"/>
    </row>
    <row r="73" spans="1:15" x14ac:dyDescent="0.2">
      <c r="A73" s="17"/>
      <c r="B73" s="79" t="s">
        <v>30</v>
      </c>
      <c r="C73" s="638" t="s">
        <v>972</v>
      </c>
      <c r="D73" s="80"/>
      <c r="E73" s="639"/>
      <c r="F73" s="367"/>
      <c r="G73" s="367"/>
      <c r="H73" s="367"/>
      <c r="I73" s="367"/>
      <c r="J73" s="367"/>
      <c r="K73" s="367"/>
      <c r="L73" s="367"/>
      <c r="M73" s="367"/>
      <c r="N73" s="367"/>
      <c r="O73" s="367"/>
    </row>
    <row r="74" spans="1:15" x14ac:dyDescent="0.2">
      <c r="A74" s="17"/>
      <c r="B74" s="79" t="s">
        <v>31</v>
      </c>
      <c r="C74" s="638" t="s">
        <v>971</v>
      </c>
      <c r="D74" s="80"/>
      <c r="E74" s="639"/>
      <c r="F74" s="367"/>
      <c r="G74" s="367"/>
      <c r="H74" s="367"/>
      <c r="I74" s="367"/>
      <c r="J74" s="367"/>
      <c r="K74" s="367"/>
      <c r="L74" s="367"/>
      <c r="M74" s="367"/>
      <c r="N74" s="367"/>
      <c r="O74" s="367"/>
    </row>
    <row r="75" spans="1:15" x14ac:dyDescent="0.2">
      <c r="A75" s="17"/>
      <c r="B75" s="79" t="s">
        <v>32</v>
      </c>
      <c r="C75" s="768" t="s">
        <v>326</v>
      </c>
      <c r="D75" s="80"/>
      <c r="E75" s="639"/>
      <c r="F75" s="367"/>
      <c r="G75" s="367"/>
      <c r="H75" s="367"/>
      <c r="I75" s="367"/>
      <c r="J75" s="367"/>
      <c r="K75" s="367"/>
      <c r="L75" s="367"/>
      <c r="M75" s="367"/>
      <c r="N75" s="367"/>
      <c r="O75" s="367"/>
    </row>
    <row r="76" spans="1:15" x14ac:dyDescent="0.2">
      <c r="A76" s="17"/>
      <c r="B76" s="79" t="s">
        <v>33</v>
      </c>
      <c r="C76" s="638" t="s">
        <v>973</v>
      </c>
      <c r="D76" s="80"/>
      <c r="E76" s="639"/>
      <c r="F76" s="367"/>
      <c r="G76" s="367"/>
      <c r="H76" s="367"/>
      <c r="I76" s="367"/>
      <c r="J76" s="367"/>
      <c r="K76" s="367"/>
      <c r="L76" s="367"/>
      <c r="M76" s="367"/>
      <c r="N76" s="367"/>
      <c r="O76" s="367"/>
    </row>
    <row r="77" spans="1:15" x14ac:dyDescent="0.2">
      <c r="A77" s="17"/>
      <c r="B77" s="79" t="s">
        <v>34</v>
      </c>
      <c r="C77" s="768" t="s">
        <v>391</v>
      </c>
      <c r="D77" s="80"/>
      <c r="E77" s="639"/>
      <c r="F77" s="367"/>
      <c r="G77" s="367"/>
      <c r="H77" s="367"/>
      <c r="I77" s="367"/>
      <c r="J77" s="367"/>
      <c r="K77" s="367"/>
      <c r="L77" s="367"/>
      <c r="M77" s="367"/>
      <c r="N77" s="367"/>
      <c r="O77" s="367"/>
    </row>
    <row r="78" spans="1:15" x14ac:dyDescent="0.2">
      <c r="A78" s="17"/>
      <c r="B78" s="79" t="s">
        <v>974</v>
      </c>
      <c r="C78" s="768" t="s">
        <v>327</v>
      </c>
      <c r="D78" s="80"/>
      <c r="E78" s="639"/>
      <c r="F78" s="367"/>
      <c r="G78" s="367"/>
      <c r="H78" s="367"/>
      <c r="I78" s="367"/>
      <c r="J78" s="367"/>
      <c r="K78" s="367"/>
      <c r="L78" s="367"/>
      <c r="M78" s="367"/>
      <c r="N78" s="367"/>
      <c r="O78" s="367"/>
    </row>
    <row r="79" spans="1:15" x14ac:dyDescent="0.2">
      <c r="A79" s="17"/>
      <c r="B79" s="79" t="s">
        <v>976</v>
      </c>
      <c r="C79" s="768" t="s">
        <v>328</v>
      </c>
      <c r="D79" s="80"/>
      <c r="E79" s="639"/>
      <c r="F79" s="367"/>
      <c r="G79" s="367"/>
      <c r="H79" s="367"/>
      <c r="I79" s="367"/>
      <c r="J79" s="367"/>
      <c r="K79" s="367"/>
      <c r="L79" s="367"/>
      <c r="M79" s="367"/>
      <c r="N79" s="367"/>
      <c r="O79" s="367"/>
    </row>
    <row r="80" spans="1:15" x14ac:dyDescent="0.2">
      <c r="A80" s="17"/>
      <c r="B80" s="79" t="s">
        <v>35</v>
      </c>
      <c r="C80" s="768" t="s">
        <v>329</v>
      </c>
      <c r="D80" s="80"/>
      <c r="E80" s="639"/>
      <c r="F80" s="367"/>
      <c r="G80" s="367"/>
      <c r="H80" s="367"/>
      <c r="I80" s="367"/>
      <c r="J80" s="367"/>
      <c r="K80" s="367"/>
      <c r="L80" s="367"/>
      <c r="M80" s="367"/>
      <c r="N80" s="367"/>
      <c r="O80" s="367"/>
    </row>
    <row r="81" spans="1:15" x14ac:dyDescent="0.2">
      <c r="A81" s="16"/>
      <c r="B81" s="769" t="s">
        <v>979</v>
      </c>
      <c r="C81" s="770" t="s">
        <v>982</v>
      </c>
      <c r="D81" s="770"/>
      <c r="E81" s="639"/>
      <c r="F81" s="641"/>
      <c r="G81" s="642"/>
      <c r="H81" s="642"/>
      <c r="I81" s="642"/>
      <c r="J81" s="642"/>
      <c r="K81" s="642"/>
      <c r="L81" s="642"/>
      <c r="M81" s="642"/>
      <c r="N81" s="642"/>
      <c r="O81" s="642"/>
    </row>
    <row r="82" spans="1:15" x14ac:dyDescent="0.2">
      <c r="A82" s="16"/>
      <c r="B82" s="769" t="s">
        <v>981</v>
      </c>
      <c r="C82" s="770" t="s">
        <v>980</v>
      </c>
      <c r="D82" s="770"/>
      <c r="E82" s="770"/>
      <c r="F82" s="641"/>
      <c r="G82" s="644"/>
      <c r="H82" s="644"/>
      <c r="I82" s="644"/>
      <c r="J82" s="644"/>
      <c r="K82" s="644"/>
      <c r="L82" s="644"/>
      <c r="M82" s="644"/>
      <c r="N82" s="644"/>
      <c r="O82" s="644"/>
    </row>
    <row r="83" spans="1:15" x14ac:dyDescent="0.2">
      <c r="F83" s="344"/>
      <c r="G83" s="344"/>
      <c r="H83" s="344"/>
      <c r="I83" s="344"/>
      <c r="J83" s="344"/>
      <c r="K83" s="344"/>
      <c r="L83" s="344"/>
      <c r="M83" s="344"/>
      <c r="N83" s="344"/>
      <c r="O83" s="344"/>
    </row>
    <row r="84" spans="1:15" ht="15.75" x14ac:dyDescent="0.2">
      <c r="A84" s="57" t="s">
        <v>985</v>
      </c>
      <c r="B84" s="57"/>
      <c r="C84" s="57"/>
      <c r="D84" s="57"/>
      <c r="E84" s="57"/>
      <c r="F84" s="345"/>
      <c r="G84" s="345"/>
      <c r="H84" s="345"/>
      <c r="I84" s="345"/>
      <c r="J84" s="345"/>
      <c r="K84" s="345"/>
      <c r="L84" s="344"/>
      <c r="M84" s="344"/>
      <c r="N84" s="344"/>
      <c r="O84" s="344"/>
    </row>
    <row r="85" spans="1:15" x14ac:dyDescent="0.2">
      <c r="F85" s="344"/>
      <c r="G85" s="344"/>
      <c r="H85" s="344"/>
      <c r="I85" s="344"/>
      <c r="J85" s="344"/>
      <c r="K85" s="344"/>
      <c r="L85" s="344"/>
      <c r="M85" s="344"/>
      <c r="N85" s="344"/>
      <c r="O85" s="344"/>
    </row>
    <row r="86" spans="1:15" ht="15.75" x14ac:dyDescent="0.2">
      <c r="A86" s="73" t="s">
        <v>83</v>
      </c>
      <c r="B86" s="73" t="s">
        <v>929</v>
      </c>
      <c r="C86" s="47"/>
      <c r="D86" s="47"/>
      <c r="E86" s="47"/>
      <c r="F86" s="346"/>
      <c r="G86" s="346"/>
      <c r="H86" s="346"/>
      <c r="I86" s="346"/>
      <c r="J86" s="346"/>
      <c r="K86" s="346"/>
      <c r="L86" s="344"/>
      <c r="M86" s="344"/>
      <c r="N86" s="344"/>
      <c r="O86" s="344"/>
    </row>
    <row r="87" spans="1:15" x14ac:dyDescent="0.2">
      <c r="F87" s="343"/>
      <c r="G87" s="343"/>
      <c r="H87" s="343"/>
      <c r="I87" s="343"/>
      <c r="J87" s="343"/>
      <c r="K87" s="343"/>
      <c r="L87" s="343"/>
      <c r="M87" s="343"/>
      <c r="N87" s="343"/>
      <c r="O87" s="343"/>
    </row>
    <row r="88" spans="1:15" x14ac:dyDescent="0.2">
      <c r="B88" s="79" t="s">
        <v>18</v>
      </c>
      <c r="C88" s="638" t="s">
        <v>330</v>
      </c>
      <c r="D88" s="80"/>
      <c r="E88" s="639"/>
      <c r="F88" s="367"/>
      <c r="G88" s="367"/>
      <c r="H88" s="367"/>
      <c r="I88" s="367"/>
      <c r="J88" s="367"/>
      <c r="K88" s="367"/>
      <c r="L88" s="367"/>
      <c r="M88" s="367"/>
      <c r="N88" s="367"/>
      <c r="O88" s="367"/>
    </row>
    <row r="89" spans="1:15" x14ac:dyDescent="0.2">
      <c r="B89" s="79" t="s">
        <v>19</v>
      </c>
      <c r="C89" s="638" t="s">
        <v>317</v>
      </c>
      <c r="D89" s="80"/>
      <c r="E89" s="639"/>
      <c r="F89" s="367"/>
      <c r="G89" s="367"/>
      <c r="H89" s="367"/>
      <c r="I89" s="367"/>
      <c r="J89" s="367"/>
      <c r="K89" s="367"/>
      <c r="L89" s="367"/>
      <c r="M89" s="367"/>
      <c r="N89" s="367"/>
      <c r="O89" s="367"/>
    </row>
    <row r="90" spans="1:15" x14ac:dyDescent="0.2">
      <c r="B90" s="79" t="s">
        <v>20</v>
      </c>
      <c r="C90" s="638" t="s">
        <v>389</v>
      </c>
      <c r="D90" s="80"/>
      <c r="E90" s="639"/>
      <c r="F90" s="367"/>
      <c r="G90" s="367"/>
      <c r="H90" s="367"/>
      <c r="I90" s="367"/>
      <c r="J90" s="367"/>
      <c r="K90" s="367"/>
      <c r="L90" s="367"/>
      <c r="M90" s="367"/>
      <c r="N90" s="367"/>
      <c r="O90" s="367"/>
    </row>
    <row r="91" spans="1:15" x14ac:dyDescent="0.2">
      <c r="B91" s="79" t="s">
        <v>21</v>
      </c>
      <c r="C91" s="638" t="s">
        <v>390</v>
      </c>
      <c r="D91" s="80"/>
      <c r="E91" s="639"/>
      <c r="F91" s="367"/>
      <c r="G91" s="367"/>
      <c r="H91" s="367"/>
      <c r="I91" s="367"/>
      <c r="J91" s="367"/>
      <c r="K91" s="367"/>
      <c r="L91" s="367"/>
      <c r="M91" s="367"/>
      <c r="N91" s="367"/>
      <c r="O91" s="367"/>
    </row>
    <row r="92" spans="1:15" x14ac:dyDescent="0.2">
      <c r="B92" s="79" t="s">
        <v>22</v>
      </c>
      <c r="C92" s="638" t="s">
        <v>318</v>
      </c>
      <c r="D92" s="80"/>
      <c r="E92" s="639"/>
      <c r="F92" s="367"/>
      <c r="G92" s="367"/>
      <c r="H92" s="367"/>
      <c r="I92" s="367"/>
      <c r="J92" s="367"/>
      <c r="K92" s="367"/>
      <c r="L92" s="367"/>
      <c r="M92" s="367"/>
      <c r="N92" s="367"/>
      <c r="O92" s="367"/>
    </row>
    <row r="93" spans="1:15" x14ac:dyDescent="0.2">
      <c r="B93" s="79" t="s">
        <v>23</v>
      </c>
      <c r="C93" s="638" t="s">
        <v>319</v>
      </c>
      <c r="D93" s="80"/>
      <c r="E93" s="639"/>
      <c r="F93" s="367"/>
      <c r="G93" s="367"/>
      <c r="H93" s="367"/>
      <c r="I93" s="367"/>
      <c r="J93" s="367"/>
      <c r="K93" s="367"/>
      <c r="L93" s="367"/>
      <c r="M93" s="367"/>
      <c r="N93" s="367"/>
      <c r="O93" s="367"/>
    </row>
    <row r="94" spans="1:15" x14ac:dyDescent="0.2">
      <c r="B94" s="79" t="s">
        <v>24</v>
      </c>
      <c r="C94" s="638" t="s">
        <v>320</v>
      </c>
      <c r="D94" s="80"/>
      <c r="E94" s="639"/>
      <c r="F94" s="367"/>
      <c r="G94" s="367"/>
      <c r="H94" s="367"/>
      <c r="I94" s="367"/>
      <c r="J94" s="367"/>
      <c r="K94" s="367"/>
      <c r="L94" s="367"/>
      <c r="M94" s="367"/>
      <c r="N94" s="367"/>
      <c r="O94" s="367"/>
    </row>
    <row r="95" spans="1:15" x14ac:dyDescent="0.2">
      <c r="B95" s="79" t="s">
        <v>25</v>
      </c>
      <c r="C95" s="638" t="s">
        <v>322</v>
      </c>
      <c r="D95" s="80"/>
      <c r="E95" s="639"/>
      <c r="F95" s="367"/>
      <c r="G95" s="367"/>
      <c r="H95" s="367"/>
      <c r="I95" s="367"/>
      <c r="J95" s="367"/>
      <c r="K95" s="367"/>
      <c r="L95" s="367"/>
      <c r="M95" s="367"/>
      <c r="N95" s="367"/>
      <c r="O95" s="367"/>
    </row>
    <row r="96" spans="1:15" x14ac:dyDescent="0.2">
      <c r="B96" s="79" t="s">
        <v>26</v>
      </c>
      <c r="C96" s="638" t="s">
        <v>321</v>
      </c>
      <c r="D96" s="80"/>
      <c r="E96" s="639"/>
      <c r="F96" s="367"/>
      <c r="G96" s="367"/>
      <c r="H96" s="367"/>
      <c r="I96" s="367"/>
      <c r="J96" s="367"/>
      <c r="K96" s="367"/>
      <c r="L96" s="367"/>
      <c r="M96" s="367"/>
      <c r="N96" s="367"/>
      <c r="O96" s="367"/>
    </row>
    <row r="97" spans="1:15" x14ac:dyDescent="0.2">
      <c r="B97" s="79" t="s">
        <v>27</v>
      </c>
      <c r="C97" s="638" t="s">
        <v>323</v>
      </c>
      <c r="D97" s="80"/>
      <c r="E97" s="639"/>
      <c r="F97" s="367"/>
      <c r="G97" s="367"/>
      <c r="H97" s="367"/>
      <c r="I97" s="367"/>
      <c r="J97" s="367"/>
      <c r="K97" s="367"/>
      <c r="L97" s="367"/>
      <c r="M97" s="367"/>
      <c r="N97" s="367"/>
      <c r="O97" s="367"/>
    </row>
    <row r="98" spans="1:15" x14ac:dyDescent="0.2">
      <c r="B98" s="79" t="s">
        <v>28</v>
      </c>
      <c r="C98" s="638" t="s">
        <v>324</v>
      </c>
      <c r="D98" s="80"/>
      <c r="E98" s="639"/>
      <c r="F98" s="367"/>
      <c r="G98" s="367"/>
      <c r="H98" s="367"/>
      <c r="I98" s="367"/>
      <c r="J98" s="367"/>
      <c r="K98" s="367"/>
      <c r="L98" s="367"/>
      <c r="M98" s="367"/>
      <c r="N98" s="367"/>
      <c r="O98" s="367"/>
    </row>
    <row r="99" spans="1:15" x14ac:dyDescent="0.2">
      <c r="B99" s="79" t="s">
        <v>29</v>
      </c>
      <c r="C99" s="640" t="s">
        <v>325</v>
      </c>
      <c r="D99" s="80"/>
      <c r="E99" s="639"/>
      <c r="F99" s="367"/>
      <c r="G99" s="367"/>
      <c r="H99" s="367"/>
      <c r="I99" s="367"/>
      <c r="J99" s="367"/>
      <c r="K99" s="367"/>
      <c r="L99" s="367"/>
      <c r="M99" s="367"/>
      <c r="N99" s="367"/>
      <c r="O99" s="367"/>
    </row>
    <row r="100" spans="1:15" x14ac:dyDescent="0.2">
      <c r="B100" s="79" t="s">
        <v>30</v>
      </c>
      <c r="C100" s="638" t="s">
        <v>972</v>
      </c>
      <c r="D100" s="80"/>
      <c r="E100" s="639"/>
      <c r="F100" s="367"/>
      <c r="G100" s="367"/>
      <c r="H100" s="367"/>
      <c r="I100" s="367"/>
      <c r="J100" s="367"/>
      <c r="K100" s="367"/>
      <c r="L100" s="367"/>
      <c r="M100" s="367"/>
      <c r="N100" s="367"/>
      <c r="O100" s="367"/>
    </row>
    <row r="101" spans="1:15" x14ac:dyDescent="0.2">
      <c r="B101" s="79" t="s">
        <v>31</v>
      </c>
      <c r="C101" s="638" t="s">
        <v>971</v>
      </c>
      <c r="D101" s="80"/>
      <c r="E101" s="639"/>
      <c r="F101" s="367"/>
      <c r="G101" s="367"/>
      <c r="H101" s="367"/>
      <c r="I101" s="367"/>
      <c r="J101" s="367"/>
      <c r="K101" s="367"/>
      <c r="L101" s="367"/>
      <c r="M101" s="367"/>
      <c r="N101" s="367"/>
      <c r="O101" s="367"/>
    </row>
    <row r="102" spans="1:15" x14ac:dyDescent="0.2">
      <c r="B102" s="79" t="s">
        <v>32</v>
      </c>
      <c r="C102" s="768" t="s">
        <v>326</v>
      </c>
      <c r="D102" s="80"/>
      <c r="E102" s="639"/>
      <c r="F102" s="367"/>
      <c r="G102" s="367"/>
      <c r="H102" s="367"/>
      <c r="I102" s="367"/>
      <c r="J102" s="367"/>
      <c r="K102" s="367"/>
      <c r="L102" s="367"/>
      <c r="M102" s="367"/>
      <c r="N102" s="367"/>
      <c r="O102" s="367"/>
    </row>
    <row r="103" spans="1:15" x14ac:dyDescent="0.2">
      <c r="B103" s="79" t="s">
        <v>33</v>
      </c>
      <c r="C103" s="638" t="s">
        <v>973</v>
      </c>
      <c r="D103" s="80"/>
      <c r="E103" s="639"/>
      <c r="F103" s="367"/>
      <c r="G103" s="367"/>
      <c r="H103" s="367"/>
      <c r="I103" s="367"/>
      <c r="J103" s="367"/>
      <c r="K103" s="367"/>
      <c r="L103" s="367"/>
      <c r="M103" s="367"/>
      <c r="N103" s="367"/>
      <c r="O103" s="367"/>
    </row>
    <row r="104" spans="1:15" x14ac:dyDescent="0.2">
      <c r="B104" s="79" t="s">
        <v>34</v>
      </c>
      <c r="C104" s="768" t="s">
        <v>391</v>
      </c>
      <c r="D104" s="80"/>
      <c r="E104" s="639"/>
      <c r="F104" s="367"/>
      <c r="G104" s="367"/>
      <c r="H104" s="367"/>
      <c r="I104" s="367"/>
      <c r="J104" s="367"/>
      <c r="K104" s="367"/>
      <c r="L104" s="367"/>
      <c r="M104" s="367"/>
      <c r="N104" s="367"/>
      <c r="O104" s="367"/>
    </row>
    <row r="105" spans="1:15" x14ac:dyDescent="0.2">
      <c r="B105" s="79" t="s">
        <v>974</v>
      </c>
      <c r="C105" s="768" t="s">
        <v>327</v>
      </c>
      <c r="D105" s="80"/>
      <c r="E105" s="639"/>
      <c r="F105" s="367"/>
      <c r="G105" s="367"/>
      <c r="H105" s="367"/>
      <c r="I105" s="367"/>
      <c r="J105" s="367"/>
      <c r="K105" s="367"/>
      <c r="L105" s="367"/>
      <c r="M105" s="367"/>
      <c r="N105" s="367"/>
      <c r="O105" s="367"/>
    </row>
    <row r="106" spans="1:15" x14ac:dyDescent="0.2">
      <c r="B106" s="79" t="s">
        <v>976</v>
      </c>
      <c r="C106" s="768" t="s">
        <v>328</v>
      </c>
      <c r="D106" s="80"/>
      <c r="E106" s="639"/>
      <c r="F106" s="367"/>
      <c r="G106" s="367"/>
      <c r="H106" s="367"/>
      <c r="I106" s="367"/>
      <c r="J106" s="367"/>
      <c r="K106" s="367"/>
      <c r="L106" s="367"/>
      <c r="M106" s="367"/>
      <c r="N106" s="367"/>
      <c r="O106" s="367"/>
    </row>
    <row r="107" spans="1:15" x14ac:dyDescent="0.2">
      <c r="B107" s="79" t="s">
        <v>35</v>
      </c>
      <c r="C107" s="768" t="s">
        <v>329</v>
      </c>
      <c r="D107" s="80"/>
      <c r="E107" s="639"/>
      <c r="F107" s="367"/>
      <c r="G107" s="367"/>
      <c r="H107" s="367"/>
      <c r="I107" s="367"/>
      <c r="J107" s="367"/>
      <c r="K107" s="367"/>
      <c r="L107" s="367"/>
      <c r="M107" s="367"/>
      <c r="N107" s="367"/>
      <c r="O107" s="367"/>
    </row>
    <row r="108" spans="1:15" x14ac:dyDescent="0.2">
      <c r="A108" s="5"/>
      <c r="B108" s="769" t="s">
        <v>979</v>
      </c>
      <c r="C108" s="770" t="s">
        <v>982</v>
      </c>
      <c r="D108" s="770"/>
      <c r="E108" s="639"/>
      <c r="F108" s="641"/>
      <c r="G108" s="642"/>
      <c r="H108" s="642"/>
      <c r="I108" s="642"/>
      <c r="J108" s="642"/>
      <c r="K108" s="642"/>
      <c r="L108" s="642"/>
      <c r="M108" s="642"/>
      <c r="N108" s="642"/>
      <c r="O108" s="642"/>
    </row>
    <row r="109" spans="1:15" x14ac:dyDescent="0.2">
      <c r="A109" s="5"/>
      <c r="B109" s="769" t="s">
        <v>981</v>
      </c>
      <c r="C109" s="770" t="s">
        <v>980</v>
      </c>
      <c r="D109" s="770"/>
      <c r="E109" s="770"/>
      <c r="F109" s="641"/>
      <c r="G109" s="644"/>
      <c r="H109" s="644"/>
      <c r="I109" s="644"/>
      <c r="J109" s="644"/>
      <c r="K109" s="644"/>
      <c r="L109" s="644"/>
      <c r="M109" s="644"/>
      <c r="N109" s="644"/>
      <c r="O109" s="644"/>
    </row>
    <row r="110" spans="1:15" x14ac:dyDescent="0.2">
      <c r="B110" s="17"/>
      <c r="C110" s="17"/>
      <c r="D110" s="17"/>
      <c r="E110" s="17"/>
      <c r="F110" s="343"/>
      <c r="G110" s="343"/>
      <c r="H110" s="343"/>
      <c r="I110" s="343"/>
      <c r="J110" s="343"/>
      <c r="K110" s="343"/>
      <c r="L110" s="343"/>
      <c r="M110" s="343"/>
      <c r="N110" s="343"/>
      <c r="O110" s="343"/>
    </row>
    <row r="111" spans="1:15" ht="15.75" x14ac:dyDescent="0.2">
      <c r="A111" s="73" t="s">
        <v>84</v>
      </c>
      <c r="B111" s="73" t="s">
        <v>930</v>
      </c>
      <c r="C111" s="73"/>
      <c r="D111" s="73"/>
      <c r="E111" s="73"/>
      <c r="F111" s="347"/>
      <c r="G111" s="347"/>
      <c r="H111" s="347"/>
      <c r="I111" s="347"/>
      <c r="J111" s="347"/>
      <c r="K111" s="347"/>
      <c r="L111" s="344"/>
      <c r="M111" s="344"/>
      <c r="N111" s="344"/>
      <c r="O111" s="344"/>
    </row>
    <row r="112" spans="1:15" x14ac:dyDescent="0.2">
      <c r="F112" s="344"/>
      <c r="G112" s="344"/>
      <c r="H112" s="344"/>
      <c r="I112" s="344"/>
      <c r="J112" s="344"/>
      <c r="K112" s="344"/>
      <c r="L112" s="344"/>
      <c r="M112" s="344"/>
      <c r="N112" s="344"/>
      <c r="O112" s="344"/>
    </row>
    <row r="113" spans="2:15" x14ac:dyDescent="0.2">
      <c r="B113" s="79" t="s">
        <v>18</v>
      </c>
      <c r="C113" s="638" t="s">
        <v>330</v>
      </c>
      <c r="D113" s="80"/>
      <c r="E113" s="639"/>
      <c r="F113" s="367"/>
      <c r="G113" s="367"/>
      <c r="H113" s="367"/>
      <c r="I113" s="367"/>
      <c r="J113" s="367"/>
      <c r="K113" s="367"/>
      <c r="L113" s="367"/>
      <c r="M113" s="367"/>
      <c r="N113" s="367"/>
      <c r="O113" s="367"/>
    </row>
    <row r="114" spans="2:15" x14ac:dyDescent="0.2">
      <c r="B114" s="79" t="s">
        <v>19</v>
      </c>
      <c r="C114" s="638" t="s">
        <v>317</v>
      </c>
      <c r="D114" s="80"/>
      <c r="E114" s="639"/>
      <c r="F114" s="367"/>
      <c r="G114" s="367"/>
      <c r="H114" s="367"/>
      <c r="I114" s="367"/>
      <c r="J114" s="367"/>
      <c r="K114" s="367"/>
      <c r="L114" s="367"/>
      <c r="M114" s="367"/>
      <c r="N114" s="367"/>
      <c r="O114" s="367"/>
    </row>
    <row r="115" spans="2:15" x14ac:dyDescent="0.2">
      <c r="B115" s="79" t="s">
        <v>20</v>
      </c>
      <c r="C115" s="638" t="s">
        <v>389</v>
      </c>
      <c r="D115" s="80"/>
      <c r="E115" s="639"/>
      <c r="F115" s="367"/>
      <c r="G115" s="367"/>
      <c r="H115" s="367"/>
      <c r="I115" s="367"/>
      <c r="J115" s="367"/>
      <c r="K115" s="367"/>
      <c r="L115" s="367"/>
      <c r="M115" s="367"/>
      <c r="N115" s="367"/>
      <c r="O115" s="367"/>
    </row>
    <row r="116" spans="2:15" x14ac:dyDescent="0.2">
      <c r="B116" s="79" t="s">
        <v>21</v>
      </c>
      <c r="C116" s="638" t="s">
        <v>390</v>
      </c>
      <c r="D116" s="80"/>
      <c r="E116" s="639"/>
      <c r="F116" s="367"/>
      <c r="G116" s="367"/>
      <c r="H116" s="367"/>
      <c r="I116" s="367"/>
      <c r="J116" s="367"/>
      <c r="K116" s="367"/>
      <c r="L116" s="367"/>
      <c r="M116" s="367"/>
      <c r="N116" s="367"/>
      <c r="O116" s="367"/>
    </row>
    <row r="117" spans="2:15" x14ac:dyDescent="0.2">
      <c r="B117" s="79" t="s">
        <v>22</v>
      </c>
      <c r="C117" s="638" t="s">
        <v>318</v>
      </c>
      <c r="D117" s="80"/>
      <c r="E117" s="639"/>
      <c r="F117" s="367"/>
      <c r="G117" s="367"/>
      <c r="H117" s="367"/>
      <c r="I117" s="367"/>
      <c r="J117" s="367"/>
      <c r="K117" s="367"/>
      <c r="L117" s="367"/>
      <c r="M117" s="367"/>
      <c r="N117" s="367"/>
      <c r="O117" s="367"/>
    </row>
    <row r="118" spans="2:15" x14ac:dyDescent="0.2">
      <c r="B118" s="79" t="s">
        <v>23</v>
      </c>
      <c r="C118" s="638" t="s">
        <v>319</v>
      </c>
      <c r="D118" s="80"/>
      <c r="E118" s="639"/>
      <c r="F118" s="367"/>
      <c r="G118" s="367"/>
      <c r="H118" s="367"/>
      <c r="I118" s="367"/>
      <c r="J118" s="367"/>
      <c r="K118" s="367"/>
      <c r="L118" s="367"/>
      <c r="M118" s="367"/>
      <c r="N118" s="367"/>
      <c r="O118" s="367"/>
    </row>
    <row r="119" spans="2:15" x14ac:dyDescent="0.2">
      <c r="B119" s="79" t="s">
        <v>24</v>
      </c>
      <c r="C119" s="638" t="s">
        <v>320</v>
      </c>
      <c r="D119" s="80"/>
      <c r="E119" s="639"/>
      <c r="F119" s="367"/>
      <c r="G119" s="367"/>
      <c r="H119" s="367"/>
      <c r="I119" s="367"/>
      <c r="J119" s="367"/>
      <c r="K119" s="367"/>
      <c r="L119" s="367"/>
      <c r="M119" s="367"/>
      <c r="N119" s="367"/>
      <c r="O119" s="367"/>
    </row>
    <row r="120" spans="2:15" x14ac:dyDescent="0.2">
      <c r="B120" s="79" t="s">
        <v>25</v>
      </c>
      <c r="C120" s="638" t="s">
        <v>322</v>
      </c>
      <c r="D120" s="80"/>
      <c r="E120" s="639"/>
      <c r="F120" s="367"/>
      <c r="G120" s="367"/>
      <c r="H120" s="367"/>
      <c r="I120" s="367"/>
      <c r="J120" s="367"/>
      <c r="K120" s="367"/>
      <c r="L120" s="367"/>
      <c r="M120" s="367"/>
      <c r="N120" s="367"/>
      <c r="O120" s="367"/>
    </row>
    <row r="121" spans="2:15" x14ac:dyDescent="0.2">
      <c r="B121" s="79" t="s">
        <v>26</v>
      </c>
      <c r="C121" s="638" t="s">
        <v>321</v>
      </c>
      <c r="D121" s="80"/>
      <c r="E121" s="639"/>
      <c r="F121" s="367"/>
      <c r="G121" s="367"/>
      <c r="H121" s="367"/>
      <c r="I121" s="367"/>
      <c r="J121" s="367"/>
      <c r="K121" s="367"/>
      <c r="L121" s="367"/>
      <c r="M121" s="367"/>
      <c r="N121" s="367"/>
      <c r="O121" s="367"/>
    </row>
    <row r="122" spans="2:15" x14ac:dyDescent="0.2">
      <c r="B122" s="79" t="s">
        <v>27</v>
      </c>
      <c r="C122" s="638" t="s">
        <v>323</v>
      </c>
      <c r="D122" s="80"/>
      <c r="E122" s="639"/>
      <c r="F122" s="367"/>
      <c r="G122" s="367"/>
      <c r="H122" s="367"/>
      <c r="I122" s="367"/>
      <c r="J122" s="367"/>
      <c r="K122" s="367"/>
      <c r="L122" s="367"/>
      <c r="M122" s="367"/>
      <c r="N122" s="367"/>
      <c r="O122" s="367"/>
    </row>
    <row r="123" spans="2:15" x14ac:dyDescent="0.2">
      <c r="B123" s="79" t="s">
        <v>28</v>
      </c>
      <c r="C123" s="638" t="s">
        <v>324</v>
      </c>
      <c r="D123" s="80"/>
      <c r="E123" s="639"/>
      <c r="F123" s="367"/>
      <c r="G123" s="367"/>
      <c r="H123" s="367"/>
      <c r="I123" s="367"/>
      <c r="J123" s="367"/>
      <c r="K123" s="367"/>
      <c r="L123" s="367"/>
      <c r="M123" s="367"/>
      <c r="N123" s="367"/>
      <c r="O123" s="367"/>
    </row>
    <row r="124" spans="2:15" x14ac:dyDescent="0.2">
      <c r="B124" s="79" t="s">
        <v>29</v>
      </c>
      <c r="C124" s="640" t="s">
        <v>325</v>
      </c>
      <c r="D124" s="80"/>
      <c r="E124" s="639"/>
      <c r="F124" s="367"/>
      <c r="G124" s="367"/>
      <c r="H124" s="367"/>
      <c r="I124" s="367"/>
      <c r="J124" s="367"/>
      <c r="K124" s="367"/>
      <c r="L124" s="367"/>
      <c r="M124" s="367"/>
      <c r="N124" s="367"/>
      <c r="O124" s="367"/>
    </row>
    <row r="125" spans="2:15" x14ac:dyDescent="0.2">
      <c r="B125" s="79" t="s">
        <v>30</v>
      </c>
      <c r="C125" s="638" t="s">
        <v>972</v>
      </c>
      <c r="D125" s="80"/>
      <c r="E125" s="639"/>
      <c r="F125" s="367"/>
      <c r="G125" s="367"/>
      <c r="H125" s="367"/>
      <c r="I125" s="367"/>
      <c r="J125" s="367"/>
      <c r="K125" s="367"/>
      <c r="L125" s="367"/>
      <c r="M125" s="367"/>
      <c r="N125" s="367"/>
      <c r="O125" s="367"/>
    </row>
    <row r="126" spans="2:15" x14ac:dyDescent="0.2">
      <c r="B126" s="79" t="s">
        <v>31</v>
      </c>
      <c r="C126" s="638" t="s">
        <v>971</v>
      </c>
      <c r="D126" s="80"/>
      <c r="E126" s="639"/>
      <c r="F126" s="367"/>
      <c r="G126" s="367"/>
      <c r="H126" s="367"/>
      <c r="I126" s="367"/>
      <c r="J126" s="367"/>
      <c r="K126" s="367"/>
      <c r="L126" s="367"/>
      <c r="M126" s="367"/>
      <c r="N126" s="367"/>
      <c r="O126" s="367"/>
    </row>
    <row r="127" spans="2:15" x14ac:dyDescent="0.2">
      <c r="B127" s="79" t="s">
        <v>32</v>
      </c>
      <c r="C127" s="768" t="s">
        <v>326</v>
      </c>
      <c r="D127" s="80"/>
      <c r="E127" s="639"/>
      <c r="F127" s="367"/>
      <c r="G127" s="367"/>
      <c r="H127" s="367"/>
      <c r="I127" s="367"/>
      <c r="J127" s="367"/>
      <c r="K127" s="367"/>
      <c r="L127" s="367"/>
      <c r="M127" s="367"/>
      <c r="N127" s="367"/>
      <c r="O127" s="367"/>
    </row>
    <row r="128" spans="2:15" x14ac:dyDescent="0.2">
      <c r="B128" s="79" t="s">
        <v>33</v>
      </c>
      <c r="C128" s="638" t="s">
        <v>973</v>
      </c>
      <c r="D128" s="80"/>
      <c r="E128" s="639"/>
      <c r="F128" s="367"/>
      <c r="G128" s="367"/>
      <c r="H128" s="367"/>
      <c r="I128" s="367"/>
      <c r="J128" s="367"/>
      <c r="K128" s="367"/>
      <c r="L128" s="367"/>
      <c r="M128" s="367"/>
      <c r="N128" s="367"/>
      <c r="O128" s="367"/>
    </row>
    <row r="129" spans="1:15" x14ac:dyDescent="0.2">
      <c r="B129" s="79" t="s">
        <v>34</v>
      </c>
      <c r="C129" s="768" t="s">
        <v>391</v>
      </c>
      <c r="D129" s="80"/>
      <c r="E129" s="639"/>
      <c r="F129" s="367"/>
      <c r="G129" s="367"/>
      <c r="H129" s="367"/>
      <c r="I129" s="367"/>
      <c r="J129" s="367"/>
      <c r="K129" s="367"/>
      <c r="L129" s="367"/>
      <c r="M129" s="367"/>
      <c r="N129" s="367"/>
      <c r="O129" s="367"/>
    </row>
    <row r="130" spans="1:15" x14ac:dyDescent="0.2">
      <c r="B130" s="79" t="s">
        <v>974</v>
      </c>
      <c r="C130" s="768" t="s">
        <v>327</v>
      </c>
      <c r="D130" s="80"/>
      <c r="E130" s="639"/>
      <c r="F130" s="367"/>
      <c r="G130" s="367"/>
      <c r="H130" s="367"/>
      <c r="I130" s="367"/>
      <c r="J130" s="367"/>
      <c r="K130" s="367"/>
      <c r="L130" s="367"/>
      <c r="M130" s="367"/>
      <c r="N130" s="367"/>
      <c r="O130" s="367"/>
    </row>
    <row r="131" spans="1:15" x14ac:dyDescent="0.2">
      <c r="B131" s="79" t="s">
        <v>976</v>
      </c>
      <c r="C131" s="768" t="s">
        <v>328</v>
      </c>
      <c r="D131" s="80"/>
      <c r="E131" s="639"/>
      <c r="F131" s="367"/>
      <c r="G131" s="367"/>
      <c r="H131" s="367"/>
      <c r="I131" s="367"/>
      <c r="J131" s="367"/>
      <c r="K131" s="367"/>
      <c r="L131" s="367"/>
      <c r="M131" s="367"/>
      <c r="N131" s="367"/>
      <c r="O131" s="367"/>
    </row>
    <row r="132" spans="1:15" x14ac:dyDescent="0.2">
      <c r="B132" s="79" t="s">
        <v>35</v>
      </c>
      <c r="C132" s="768" t="s">
        <v>329</v>
      </c>
      <c r="D132" s="80"/>
      <c r="E132" s="639"/>
      <c r="F132" s="367"/>
      <c r="G132" s="367"/>
      <c r="H132" s="367"/>
      <c r="I132" s="367"/>
      <c r="J132" s="367"/>
      <c r="K132" s="367"/>
      <c r="L132" s="367"/>
      <c r="M132" s="367"/>
      <c r="N132" s="367"/>
      <c r="O132" s="367"/>
    </row>
    <row r="133" spans="1:15" x14ac:dyDescent="0.2">
      <c r="A133" s="5"/>
      <c r="B133" s="769" t="s">
        <v>979</v>
      </c>
      <c r="C133" s="770" t="s">
        <v>982</v>
      </c>
      <c r="D133" s="770"/>
      <c r="E133" s="639"/>
      <c r="F133" s="641"/>
      <c r="G133" s="642"/>
      <c r="H133" s="642"/>
      <c r="I133" s="642"/>
      <c r="J133" s="642"/>
      <c r="K133" s="642"/>
      <c r="L133" s="642"/>
      <c r="M133" s="642"/>
      <c r="N133" s="642"/>
      <c r="O133" s="642"/>
    </row>
    <row r="134" spans="1:15" x14ac:dyDescent="0.2">
      <c r="A134" s="5"/>
      <c r="B134" s="769" t="s">
        <v>981</v>
      </c>
      <c r="C134" s="770" t="s">
        <v>980</v>
      </c>
      <c r="D134" s="770"/>
      <c r="E134" s="770"/>
      <c r="F134" s="641"/>
      <c r="G134" s="644"/>
      <c r="H134" s="644"/>
      <c r="I134" s="644"/>
      <c r="J134" s="644"/>
      <c r="K134" s="644"/>
      <c r="L134" s="644"/>
      <c r="M134" s="644"/>
      <c r="N134" s="644"/>
      <c r="O134" s="644"/>
    </row>
    <row r="135" spans="1:15" x14ac:dyDescent="0.2">
      <c r="F135" s="344"/>
      <c r="G135" s="344"/>
      <c r="H135" s="344"/>
      <c r="I135" s="344"/>
      <c r="J135" s="344"/>
      <c r="K135" s="344"/>
      <c r="L135" s="344"/>
      <c r="M135" s="344"/>
      <c r="N135" s="344"/>
      <c r="O135" s="344"/>
    </row>
    <row r="136" spans="1:15" ht="15.75" x14ac:dyDescent="0.2">
      <c r="A136" s="73" t="s">
        <v>85</v>
      </c>
      <c r="B136" s="73" t="s">
        <v>931</v>
      </c>
      <c r="C136" s="73"/>
      <c r="D136" s="73"/>
      <c r="E136" s="73"/>
      <c r="F136" s="347"/>
      <c r="G136" s="347"/>
      <c r="H136" s="347"/>
      <c r="I136" s="347"/>
      <c r="J136" s="347"/>
      <c r="K136" s="347"/>
      <c r="L136" s="344"/>
      <c r="M136" s="344"/>
      <c r="N136" s="344"/>
      <c r="O136" s="344"/>
    </row>
    <row r="137" spans="1:15" x14ac:dyDescent="0.2">
      <c r="F137" s="344"/>
      <c r="G137" s="344"/>
      <c r="H137" s="344"/>
      <c r="I137" s="344"/>
      <c r="J137" s="344"/>
      <c r="K137" s="344"/>
      <c r="L137" s="344"/>
      <c r="M137" s="344"/>
      <c r="N137" s="344"/>
      <c r="O137" s="344"/>
    </row>
    <row r="138" spans="1:15" x14ac:dyDescent="0.2">
      <c r="B138" s="79" t="s">
        <v>18</v>
      </c>
      <c r="C138" s="638" t="s">
        <v>330</v>
      </c>
      <c r="D138" s="80"/>
      <c r="E138" s="639"/>
      <c r="F138" s="367"/>
      <c r="G138" s="367"/>
      <c r="H138" s="367"/>
      <c r="I138" s="367"/>
      <c r="J138" s="367"/>
      <c r="K138" s="367"/>
      <c r="L138" s="367"/>
      <c r="M138" s="367"/>
      <c r="N138" s="367"/>
      <c r="O138" s="367"/>
    </row>
    <row r="139" spans="1:15" x14ac:dyDescent="0.2">
      <c r="B139" s="79" t="s">
        <v>19</v>
      </c>
      <c r="C139" s="638" t="s">
        <v>317</v>
      </c>
      <c r="D139" s="80"/>
      <c r="E139" s="639"/>
      <c r="F139" s="367"/>
      <c r="G139" s="367"/>
      <c r="H139" s="367"/>
      <c r="I139" s="367"/>
      <c r="J139" s="367"/>
      <c r="K139" s="367"/>
      <c r="L139" s="367"/>
      <c r="M139" s="367"/>
      <c r="N139" s="367"/>
      <c r="O139" s="367"/>
    </row>
    <row r="140" spans="1:15" x14ac:dyDescent="0.2">
      <c r="B140" s="79" t="s">
        <v>20</v>
      </c>
      <c r="C140" s="638" t="s">
        <v>389</v>
      </c>
      <c r="D140" s="80"/>
      <c r="E140" s="639"/>
      <c r="F140" s="367"/>
      <c r="G140" s="367"/>
      <c r="H140" s="367"/>
      <c r="I140" s="367"/>
      <c r="J140" s="367"/>
      <c r="K140" s="367"/>
      <c r="L140" s="367"/>
      <c r="M140" s="367"/>
      <c r="N140" s="367"/>
      <c r="O140" s="367"/>
    </row>
    <row r="141" spans="1:15" x14ac:dyDescent="0.2">
      <c r="B141" s="79" t="s">
        <v>21</v>
      </c>
      <c r="C141" s="638" t="s">
        <v>390</v>
      </c>
      <c r="D141" s="80"/>
      <c r="E141" s="639"/>
      <c r="F141" s="367"/>
      <c r="G141" s="367"/>
      <c r="H141" s="367"/>
      <c r="I141" s="367"/>
      <c r="J141" s="367"/>
      <c r="K141" s="367"/>
      <c r="L141" s="367"/>
      <c r="M141" s="367"/>
      <c r="N141" s="367"/>
      <c r="O141" s="367"/>
    </row>
    <row r="142" spans="1:15" x14ac:dyDescent="0.2">
      <c r="B142" s="79" t="s">
        <v>22</v>
      </c>
      <c r="C142" s="638" t="s">
        <v>318</v>
      </c>
      <c r="D142" s="80"/>
      <c r="E142" s="639"/>
      <c r="F142" s="367"/>
      <c r="G142" s="367"/>
      <c r="H142" s="367"/>
      <c r="I142" s="367"/>
      <c r="J142" s="367"/>
      <c r="K142" s="367"/>
      <c r="L142" s="367"/>
      <c r="M142" s="367"/>
      <c r="N142" s="367"/>
      <c r="O142" s="367"/>
    </row>
    <row r="143" spans="1:15" x14ac:dyDescent="0.2">
      <c r="B143" s="79" t="s">
        <v>23</v>
      </c>
      <c r="C143" s="638" t="s">
        <v>319</v>
      </c>
      <c r="D143" s="80"/>
      <c r="E143" s="639"/>
      <c r="F143" s="367"/>
      <c r="G143" s="367"/>
      <c r="H143" s="367"/>
      <c r="I143" s="367"/>
      <c r="J143" s="367"/>
      <c r="K143" s="367"/>
      <c r="L143" s="367"/>
      <c r="M143" s="367"/>
      <c r="N143" s="367"/>
      <c r="O143" s="367"/>
    </row>
    <row r="144" spans="1:15" x14ac:dyDescent="0.2">
      <c r="B144" s="79" t="s">
        <v>24</v>
      </c>
      <c r="C144" s="638" t="s">
        <v>320</v>
      </c>
      <c r="D144" s="80"/>
      <c r="E144" s="639"/>
      <c r="F144" s="367"/>
      <c r="G144" s="367"/>
      <c r="H144" s="367"/>
      <c r="I144" s="367"/>
      <c r="J144" s="367"/>
      <c r="K144" s="367"/>
      <c r="L144" s="367"/>
      <c r="M144" s="367"/>
      <c r="N144" s="367"/>
      <c r="O144" s="367"/>
    </row>
    <row r="145" spans="1:15" x14ac:dyDescent="0.2">
      <c r="B145" s="79" t="s">
        <v>25</v>
      </c>
      <c r="C145" s="638" t="s">
        <v>322</v>
      </c>
      <c r="D145" s="80"/>
      <c r="E145" s="639"/>
      <c r="F145" s="367"/>
      <c r="G145" s="367"/>
      <c r="H145" s="367"/>
      <c r="I145" s="367"/>
      <c r="J145" s="367"/>
      <c r="K145" s="367"/>
      <c r="L145" s="367"/>
      <c r="M145" s="367"/>
      <c r="N145" s="367"/>
      <c r="O145" s="367"/>
    </row>
    <row r="146" spans="1:15" x14ac:dyDescent="0.2">
      <c r="B146" s="79" t="s">
        <v>26</v>
      </c>
      <c r="C146" s="638" t="s">
        <v>321</v>
      </c>
      <c r="D146" s="80"/>
      <c r="E146" s="639"/>
      <c r="F146" s="367"/>
      <c r="G146" s="367"/>
      <c r="H146" s="367"/>
      <c r="I146" s="367"/>
      <c r="J146" s="367"/>
      <c r="K146" s="367"/>
      <c r="L146" s="367"/>
      <c r="M146" s="367"/>
      <c r="N146" s="367"/>
      <c r="O146" s="367"/>
    </row>
    <row r="147" spans="1:15" x14ac:dyDescent="0.2">
      <c r="B147" s="79" t="s">
        <v>27</v>
      </c>
      <c r="C147" s="638" t="s">
        <v>323</v>
      </c>
      <c r="D147" s="80"/>
      <c r="E147" s="639"/>
      <c r="F147" s="367"/>
      <c r="G147" s="367"/>
      <c r="H147" s="367"/>
      <c r="I147" s="367"/>
      <c r="J147" s="367"/>
      <c r="K147" s="367"/>
      <c r="L147" s="367"/>
      <c r="M147" s="367"/>
      <c r="N147" s="367"/>
      <c r="O147" s="367"/>
    </row>
    <row r="148" spans="1:15" x14ac:dyDescent="0.2">
      <c r="B148" s="79" t="s">
        <v>28</v>
      </c>
      <c r="C148" s="638" t="s">
        <v>324</v>
      </c>
      <c r="D148" s="80"/>
      <c r="E148" s="639"/>
      <c r="F148" s="367"/>
      <c r="G148" s="367"/>
      <c r="H148" s="367"/>
      <c r="I148" s="367"/>
      <c r="J148" s="367"/>
      <c r="K148" s="367"/>
      <c r="L148" s="367"/>
      <c r="M148" s="367"/>
      <c r="N148" s="367"/>
      <c r="O148" s="367"/>
    </row>
    <row r="149" spans="1:15" x14ac:dyDescent="0.2">
      <c r="B149" s="79" t="s">
        <v>29</v>
      </c>
      <c r="C149" s="640" t="s">
        <v>325</v>
      </c>
      <c r="D149" s="80"/>
      <c r="E149" s="639"/>
      <c r="F149" s="367"/>
      <c r="G149" s="367"/>
      <c r="H149" s="367"/>
      <c r="I149" s="367"/>
      <c r="J149" s="367"/>
      <c r="K149" s="367"/>
      <c r="L149" s="367"/>
      <c r="M149" s="367"/>
      <c r="N149" s="367"/>
      <c r="O149" s="367"/>
    </row>
    <row r="150" spans="1:15" x14ac:dyDescent="0.2">
      <c r="B150" s="79" t="s">
        <v>30</v>
      </c>
      <c r="C150" s="638" t="s">
        <v>972</v>
      </c>
      <c r="D150" s="80"/>
      <c r="E150" s="639"/>
      <c r="F150" s="367"/>
      <c r="G150" s="367"/>
      <c r="H150" s="367"/>
      <c r="I150" s="367"/>
      <c r="J150" s="367"/>
      <c r="K150" s="367"/>
      <c r="L150" s="367"/>
      <c r="M150" s="367"/>
      <c r="N150" s="367"/>
      <c r="O150" s="367"/>
    </row>
    <row r="151" spans="1:15" x14ac:dyDescent="0.2">
      <c r="B151" s="79" t="s">
        <v>31</v>
      </c>
      <c r="C151" s="638" t="s">
        <v>971</v>
      </c>
      <c r="D151" s="80"/>
      <c r="E151" s="639"/>
      <c r="F151" s="367"/>
      <c r="G151" s="367"/>
      <c r="H151" s="367"/>
      <c r="I151" s="367"/>
      <c r="J151" s="367"/>
      <c r="K151" s="367"/>
      <c r="L151" s="367"/>
      <c r="M151" s="367"/>
      <c r="N151" s="367"/>
      <c r="O151" s="367"/>
    </row>
    <row r="152" spans="1:15" x14ac:dyDescent="0.2">
      <c r="B152" s="79" t="s">
        <v>32</v>
      </c>
      <c r="C152" s="768" t="s">
        <v>326</v>
      </c>
      <c r="D152" s="80"/>
      <c r="E152" s="639"/>
      <c r="F152" s="367"/>
      <c r="G152" s="367"/>
      <c r="H152" s="367"/>
      <c r="I152" s="367"/>
      <c r="J152" s="367"/>
      <c r="K152" s="367"/>
      <c r="L152" s="367"/>
      <c r="M152" s="367"/>
      <c r="N152" s="367"/>
      <c r="O152" s="367"/>
    </row>
    <row r="153" spans="1:15" x14ac:dyDescent="0.2">
      <c r="B153" s="79" t="s">
        <v>33</v>
      </c>
      <c r="C153" s="638" t="s">
        <v>973</v>
      </c>
      <c r="D153" s="80"/>
      <c r="E153" s="639"/>
      <c r="F153" s="367"/>
      <c r="G153" s="367"/>
      <c r="H153" s="367"/>
      <c r="I153" s="367"/>
      <c r="J153" s="367"/>
      <c r="K153" s="367"/>
      <c r="L153" s="367"/>
      <c r="M153" s="367"/>
      <c r="N153" s="367"/>
      <c r="O153" s="367"/>
    </row>
    <row r="154" spans="1:15" x14ac:dyDescent="0.2">
      <c r="B154" s="79" t="s">
        <v>34</v>
      </c>
      <c r="C154" s="768" t="s">
        <v>391</v>
      </c>
      <c r="D154" s="80"/>
      <c r="E154" s="639"/>
      <c r="F154" s="367"/>
      <c r="G154" s="367"/>
      <c r="H154" s="367"/>
      <c r="I154" s="367"/>
      <c r="J154" s="367"/>
      <c r="K154" s="367"/>
      <c r="L154" s="367"/>
      <c r="M154" s="367"/>
      <c r="N154" s="367"/>
      <c r="O154" s="367"/>
    </row>
    <row r="155" spans="1:15" x14ac:dyDescent="0.2">
      <c r="B155" s="79" t="s">
        <v>974</v>
      </c>
      <c r="C155" s="768" t="s">
        <v>327</v>
      </c>
      <c r="D155" s="80"/>
      <c r="E155" s="639"/>
      <c r="F155" s="367"/>
      <c r="G155" s="367"/>
      <c r="H155" s="367"/>
      <c r="I155" s="367"/>
      <c r="J155" s="367"/>
      <c r="K155" s="367"/>
      <c r="L155" s="367"/>
      <c r="M155" s="367"/>
      <c r="N155" s="367"/>
      <c r="O155" s="367"/>
    </row>
    <row r="156" spans="1:15" x14ac:dyDescent="0.2">
      <c r="B156" s="79" t="s">
        <v>976</v>
      </c>
      <c r="C156" s="768" t="s">
        <v>328</v>
      </c>
      <c r="D156" s="80"/>
      <c r="E156" s="639"/>
      <c r="F156" s="367"/>
      <c r="G156" s="367"/>
      <c r="H156" s="367"/>
      <c r="I156" s="367"/>
      <c r="J156" s="367"/>
      <c r="K156" s="367"/>
      <c r="L156" s="367"/>
      <c r="M156" s="367"/>
      <c r="N156" s="367"/>
      <c r="O156" s="367"/>
    </row>
    <row r="157" spans="1:15" x14ac:dyDescent="0.2">
      <c r="B157" s="79" t="s">
        <v>35</v>
      </c>
      <c r="C157" s="768" t="s">
        <v>329</v>
      </c>
      <c r="D157" s="80"/>
      <c r="E157" s="639"/>
      <c r="F157" s="367"/>
      <c r="G157" s="367"/>
      <c r="H157" s="367"/>
      <c r="I157" s="367"/>
      <c r="J157" s="367"/>
      <c r="K157" s="367"/>
      <c r="L157" s="367"/>
      <c r="M157" s="367"/>
      <c r="N157" s="367"/>
      <c r="O157" s="367"/>
    </row>
    <row r="158" spans="1:15" x14ac:dyDescent="0.2">
      <c r="A158" s="5"/>
      <c r="B158" s="769" t="s">
        <v>979</v>
      </c>
      <c r="C158" s="770" t="s">
        <v>982</v>
      </c>
      <c r="D158" s="770"/>
      <c r="E158" s="639"/>
      <c r="F158" s="642"/>
      <c r="G158" s="642"/>
      <c r="H158" s="642"/>
      <c r="I158" s="642"/>
      <c r="J158" s="642"/>
      <c r="K158" s="642"/>
      <c r="L158" s="642"/>
      <c r="M158" s="642"/>
      <c r="N158" s="642"/>
      <c r="O158" s="642"/>
    </row>
    <row r="159" spans="1:15" x14ac:dyDescent="0.2">
      <c r="A159" s="5"/>
      <c r="B159" s="769" t="s">
        <v>981</v>
      </c>
      <c r="C159" s="770" t="s">
        <v>980</v>
      </c>
      <c r="D159" s="770"/>
      <c r="E159" s="770"/>
      <c r="F159" s="644"/>
      <c r="G159" s="644"/>
      <c r="H159" s="644"/>
      <c r="I159" s="644"/>
      <c r="J159" s="644"/>
      <c r="K159" s="644"/>
      <c r="L159" s="644"/>
      <c r="M159" s="644"/>
      <c r="N159" s="644"/>
      <c r="O159" s="644"/>
    </row>
    <row r="160" spans="1:15" ht="4.5" customHeight="1" x14ac:dyDescent="0.2"/>
    <row r="161" spans="1:15" ht="15.75" x14ac:dyDescent="0.2">
      <c r="A161" s="57" t="s">
        <v>984</v>
      </c>
      <c r="B161" s="57"/>
      <c r="C161" s="57"/>
      <c r="D161" s="57"/>
      <c r="E161" s="57"/>
      <c r="F161" s="345"/>
      <c r="G161" s="345"/>
      <c r="H161" s="345"/>
      <c r="I161" s="345"/>
      <c r="J161" s="345"/>
      <c r="K161" s="345"/>
      <c r="L161" s="344"/>
      <c r="M161" s="344"/>
      <c r="N161" s="344"/>
      <c r="O161" s="344"/>
    </row>
    <row r="162" spans="1:15" ht="5.25" customHeight="1" x14ac:dyDescent="0.2">
      <c r="F162" s="344"/>
      <c r="G162" s="344"/>
      <c r="H162" s="344"/>
      <c r="I162" s="344"/>
      <c r="J162" s="344"/>
      <c r="K162" s="344"/>
      <c r="L162" s="344"/>
      <c r="M162" s="344"/>
      <c r="N162" s="344"/>
      <c r="O162" s="344"/>
    </row>
    <row r="163" spans="1:15" ht="15.75" x14ac:dyDescent="0.2">
      <c r="A163" s="73" t="s">
        <v>932</v>
      </c>
      <c r="B163" s="73" t="s">
        <v>929</v>
      </c>
      <c r="C163" s="47"/>
      <c r="D163" s="47"/>
      <c r="E163" s="47"/>
      <c r="F163" s="346"/>
      <c r="G163" s="346"/>
      <c r="H163" s="346"/>
      <c r="I163" s="346"/>
      <c r="J163" s="346"/>
      <c r="K163" s="346"/>
      <c r="L163" s="344"/>
      <c r="M163" s="344"/>
      <c r="N163" s="344"/>
      <c r="O163" s="344"/>
    </row>
    <row r="164" spans="1:15" x14ac:dyDescent="0.2">
      <c r="F164" s="343"/>
      <c r="G164" s="343"/>
      <c r="H164" s="343"/>
      <c r="I164" s="343"/>
      <c r="J164" s="343"/>
      <c r="K164" s="343"/>
      <c r="L164" s="343"/>
      <c r="M164" s="343"/>
      <c r="N164" s="343"/>
      <c r="O164" s="343"/>
    </row>
    <row r="165" spans="1:15" x14ac:dyDescent="0.2">
      <c r="B165" s="79" t="s">
        <v>18</v>
      </c>
      <c r="C165" s="638" t="s">
        <v>330</v>
      </c>
      <c r="D165" s="80"/>
      <c r="E165" s="639"/>
      <c r="F165" s="367"/>
      <c r="G165" s="367"/>
      <c r="H165" s="367"/>
      <c r="I165" s="367"/>
      <c r="J165" s="367"/>
      <c r="K165" s="367"/>
      <c r="L165" s="367"/>
      <c r="M165" s="367"/>
      <c r="N165" s="367"/>
      <c r="O165" s="367"/>
    </row>
    <row r="166" spans="1:15" x14ac:dyDescent="0.2">
      <c r="B166" s="79" t="s">
        <v>19</v>
      </c>
      <c r="C166" s="638" t="s">
        <v>317</v>
      </c>
      <c r="D166" s="80"/>
      <c r="E166" s="639"/>
      <c r="F166" s="367"/>
      <c r="G166" s="367"/>
      <c r="H166" s="367"/>
      <c r="I166" s="367"/>
      <c r="J166" s="367"/>
      <c r="K166" s="367"/>
      <c r="L166" s="367"/>
      <c r="M166" s="367"/>
      <c r="N166" s="367"/>
      <c r="O166" s="367"/>
    </row>
    <row r="167" spans="1:15" x14ac:dyDescent="0.2">
      <c r="B167" s="79" t="s">
        <v>20</v>
      </c>
      <c r="C167" s="638" t="s">
        <v>389</v>
      </c>
      <c r="D167" s="80"/>
      <c r="E167" s="639"/>
      <c r="F167" s="367"/>
      <c r="G167" s="367"/>
      <c r="H167" s="367"/>
      <c r="I167" s="367"/>
      <c r="J167" s="367"/>
      <c r="K167" s="367"/>
      <c r="L167" s="367"/>
      <c r="M167" s="367"/>
      <c r="N167" s="367"/>
      <c r="O167" s="367"/>
    </row>
    <row r="168" spans="1:15" x14ac:dyDescent="0.2">
      <c r="B168" s="79" t="s">
        <v>21</v>
      </c>
      <c r="C168" s="638" t="s">
        <v>390</v>
      </c>
      <c r="D168" s="80"/>
      <c r="E168" s="639"/>
      <c r="F168" s="367"/>
      <c r="G168" s="367"/>
      <c r="H168" s="367"/>
      <c r="I168" s="367"/>
      <c r="J168" s="367"/>
      <c r="K168" s="367"/>
      <c r="L168" s="367"/>
      <c r="M168" s="367"/>
      <c r="N168" s="367"/>
      <c r="O168" s="367"/>
    </row>
    <row r="169" spans="1:15" x14ac:dyDescent="0.2">
      <c r="B169" s="79" t="s">
        <v>22</v>
      </c>
      <c r="C169" s="638" t="s">
        <v>318</v>
      </c>
      <c r="D169" s="80"/>
      <c r="E169" s="639"/>
      <c r="F169" s="367"/>
      <c r="G169" s="367"/>
      <c r="H169" s="367"/>
      <c r="I169" s="367"/>
      <c r="J169" s="367"/>
      <c r="K169" s="367"/>
      <c r="L169" s="367"/>
      <c r="M169" s="367"/>
      <c r="N169" s="367"/>
      <c r="O169" s="367"/>
    </row>
    <row r="170" spans="1:15" x14ac:dyDescent="0.2">
      <c r="B170" s="79" t="s">
        <v>23</v>
      </c>
      <c r="C170" s="638" t="s">
        <v>319</v>
      </c>
      <c r="D170" s="80"/>
      <c r="E170" s="639"/>
      <c r="F170" s="367"/>
      <c r="G170" s="367"/>
      <c r="H170" s="367"/>
      <c r="I170" s="367"/>
      <c r="J170" s="367"/>
      <c r="K170" s="367"/>
      <c r="L170" s="367"/>
      <c r="M170" s="367"/>
      <c r="N170" s="367"/>
      <c r="O170" s="367"/>
    </row>
    <row r="171" spans="1:15" x14ac:dyDescent="0.2">
      <c r="B171" s="79" t="s">
        <v>24</v>
      </c>
      <c r="C171" s="638" t="s">
        <v>320</v>
      </c>
      <c r="D171" s="80"/>
      <c r="E171" s="639"/>
      <c r="F171" s="367"/>
      <c r="G171" s="367"/>
      <c r="H171" s="367"/>
      <c r="I171" s="367"/>
      <c r="J171" s="367"/>
      <c r="K171" s="367"/>
      <c r="L171" s="367"/>
      <c r="M171" s="367"/>
      <c r="N171" s="367"/>
      <c r="O171" s="367"/>
    </row>
    <row r="172" spans="1:15" x14ac:dyDescent="0.2">
      <c r="B172" s="79" t="s">
        <v>25</v>
      </c>
      <c r="C172" s="638" t="s">
        <v>322</v>
      </c>
      <c r="D172" s="80"/>
      <c r="E172" s="639"/>
      <c r="F172" s="367"/>
      <c r="G172" s="367"/>
      <c r="H172" s="367"/>
      <c r="I172" s="367"/>
      <c r="J172" s="367"/>
      <c r="K172" s="367"/>
      <c r="L172" s="367"/>
      <c r="M172" s="367"/>
      <c r="N172" s="367"/>
      <c r="O172" s="367"/>
    </row>
    <row r="173" spans="1:15" x14ac:dyDescent="0.2">
      <c r="B173" s="79" t="s">
        <v>26</v>
      </c>
      <c r="C173" s="638" t="s">
        <v>321</v>
      </c>
      <c r="D173" s="80"/>
      <c r="E173" s="639"/>
      <c r="F173" s="367"/>
      <c r="G173" s="367"/>
      <c r="H173" s="367"/>
      <c r="I173" s="367"/>
      <c r="J173" s="367"/>
      <c r="K173" s="367"/>
      <c r="L173" s="367"/>
      <c r="M173" s="367"/>
      <c r="N173" s="367"/>
      <c r="O173" s="367"/>
    </row>
    <row r="174" spans="1:15" x14ac:dyDescent="0.2">
      <c r="B174" s="79" t="s">
        <v>27</v>
      </c>
      <c r="C174" s="638" t="s">
        <v>323</v>
      </c>
      <c r="D174" s="80"/>
      <c r="E174" s="639"/>
      <c r="F174" s="367"/>
      <c r="G174" s="367"/>
      <c r="H174" s="367"/>
      <c r="I174" s="367"/>
      <c r="J174" s="367"/>
      <c r="K174" s="367"/>
      <c r="L174" s="367"/>
      <c r="M174" s="367"/>
      <c r="N174" s="367"/>
      <c r="O174" s="367"/>
    </row>
    <row r="175" spans="1:15" x14ac:dyDescent="0.2">
      <c r="B175" s="79" t="s">
        <v>28</v>
      </c>
      <c r="C175" s="638" t="s">
        <v>324</v>
      </c>
      <c r="D175" s="80"/>
      <c r="E175" s="639"/>
      <c r="F175" s="367"/>
      <c r="G175" s="367"/>
      <c r="H175" s="367"/>
      <c r="I175" s="367"/>
      <c r="J175" s="367"/>
      <c r="K175" s="367"/>
      <c r="L175" s="367"/>
      <c r="M175" s="367"/>
      <c r="N175" s="367"/>
      <c r="O175" s="367"/>
    </row>
    <row r="176" spans="1:15" x14ac:dyDescent="0.2">
      <c r="B176" s="79" t="s">
        <v>29</v>
      </c>
      <c r="C176" s="640" t="s">
        <v>325</v>
      </c>
      <c r="D176" s="80"/>
      <c r="E176" s="639"/>
      <c r="F176" s="367"/>
      <c r="G176" s="367"/>
      <c r="H176" s="367"/>
      <c r="I176" s="367"/>
      <c r="J176" s="367"/>
      <c r="K176" s="367"/>
      <c r="L176" s="367"/>
      <c r="M176" s="367"/>
      <c r="N176" s="367"/>
      <c r="O176" s="367"/>
    </row>
    <row r="177" spans="1:15" x14ac:dyDescent="0.2">
      <c r="B177" s="79" t="s">
        <v>30</v>
      </c>
      <c r="C177" s="638" t="s">
        <v>972</v>
      </c>
      <c r="D177" s="80"/>
      <c r="E177" s="639"/>
      <c r="F177" s="367"/>
      <c r="G177" s="367"/>
      <c r="H177" s="367"/>
      <c r="I177" s="367"/>
      <c r="J177" s="367"/>
      <c r="K177" s="367"/>
      <c r="L177" s="367"/>
      <c r="M177" s="367"/>
      <c r="N177" s="367"/>
      <c r="O177" s="367"/>
    </row>
    <row r="178" spans="1:15" x14ac:dyDescent="0.2">
      <c r="B178" s="79" t="s">
        <v>31</v>
      </c>
      <c r="C178" s="638" t="s">
        <v>971</v>
      </c>
      <c r="D178" s="80"/>
      <c r="E178" s="639"/>
      <c r="F178" s="367"/>
      <c r="G178" s="367"/>
      <c r="H178" s="367"/>
      <c r="I178" s="367"/>
      <c r="J178" s="367"/>
      <c r="K178" s="367"/>
      <c r="L178" s="367"/>
      <c r="M178" s="367"/>
      <c r="N178" s="367"/>
      <c r="O178" s="367"/>
    </row>
    <row r="179" spans="1:15" x14ac:dyDescent="0.2">
      <c r="B179" s="79" t="s">
        <v>32</v>
      </c>
      <c r="C179" s="768" t="s">
        <v>326</v>
      </c>
      <c r="D179" s="80"/>
      <c r="E179" s="639"/>
      <c r="F179" s="367"/>
      <c r="G179" s="367"/>
      <c r="H179" s="367"/>
      <c r="I179" s="367"/>
      <c r="J179" s="367"/>
      <c r="K179" s="367"/>
      <c r="L179" s="367"/>
      <c r="M179" s="367"/>
      <c r="N179" s="367"/>
      <c r="O179" s="367"/>
    </row>
    <row r="180" spans="1:15" x14ac:dyDescent="0.2">
      <c r="B180" s="79" t="s">
        <v>33</v>
      </c>
      <c r="C180" s="638" t="s">
        <v>973</v>
      </c>
      <c r="D180" s="80"/>
      <c r="E180" s="639"/>
      <c r="F180" s="367"/>
      <c r="G180" s="367"/>
      <c r="H180" s="367"/>
      <c r="I180" s="367"/>
      <c r="J180" s="367"/>
      <c r="K180" s="367"/>
      <c r="L180" s="367"/>
      <c r="M180" s="367"/>
      <c r="N180" s="367"/>
      <c r="O180" s="367"/>
    </row>
    <row r="181" spans="1:15" x14ac:dyDescent="0.2">
      <c r="B181" s="79" t="s">
        <v>34</v>
      </c>
      <c r="C181" s="768" t="s">
        <v>391</v>
      </c>
      <c r="D181" s="80"/>
      <c r="E181" s="639"/>
      <c r="F181" s="367"/>
      <c r="G181" s="367"/>
      <c r="H181" s="367"/>
      <c r="I181" s="367"/>
      <c r="J181" s="367"/>
      <c r="K181" s="367"/>
      <c r="L181" s="367"/>
      <c r="M181" s="367"/>
      <c r="N181" s="367"/>
      <c r="O181" s="367"/>
    </row>
    <row r="182" spans="1:15" x14ac:dyDescent="0.2">
      <c r="B182" s="79" t="s">
        <v>974</v>
      </c>
      <c r="C182" s="768" t="s">
        <v>327</v>
      </c>
      <c r="D182" s="80"/>
      <c r="E182" s="639"/>
      <c r="F182" s="367"/>
      <c r="G182" s="367"/>
      <c r="H182" s="367"/>
      <c r="I182" s="367"/>
      <c r="J182" s="367"/>
      <c r="K182" s="367"/>
      <c r="L182" s="367"/>
      <c r="M182" s="367"/>
      <c r="N182" s="367"/>
      <c r="O182" s="367"/>
    </row>
    <row r="183" spans="1:15" x14ac:dyDescent="0.2">
      <c r="B183" s="79" t="s">
        <v>976</v>
      </c>
      <c r="C183" s="768" t="s">
        <v>328</v>
      </c>
      <c r="D183" s="80"/>
      <c r="E183" s="639"/>
      <c r="F183" s="367"/>
      <c r="G183" s="367"/>
      <c r="H183" s="367"/>
      <c r="I183" s="367"/>
      <c r="J183" s="367"/>
      <c r="K183" s="367"/>
      <c r="L183" s="367"/>
      <c r="M183" s="367"/>
      <c r="N183" s="367"/>
      <c r="O183" s="367"/>
    </row>
    <row r="184" spans="1:15" x14ac:dyDescent="0.2">
      <c r="B184" s="79" t="s">
        <v>35</v>
      </c>
      <c r="C184" s="768" t="s">
        <v>329</v>
      </c>
      <c r="D184" s="80"/>
      <c r="E184" s="639"/>
      <c r="F184" s="367"/>
      <c r="G184" s="367"/>
      <c r="H184" s="367"/>
      <c r="I184" s="367"/>
      <c r="J184" s="367"/>
      <c r="K184" s="367"/>
      <c r="L184" s="367"/>
      <c r="M184" s="367"/>
      <c r="N184" s="367"/>
      <c r="O184" s="367"/>
    </row>
    <row r="185" spans="1:15" x14ac:dyDescent="0.2">
      <c r="A185" s="5"/>
      <c r="B185" s="769" t="s">
        <v>979</v>
      </c>
      <c r="C185" s="770" t="s">
        <v>982</v>
      </c>
      <c r="D185" s="770"/>
      <c r="E185" s="639"/>
      <c r="F185" s="642"/>
      <c r="G185" s="642"/>
      <c r="H185" s="642"/>
      <c r="I185" s="642"/>
      <c r="J185" s="642"/>
      <c r="K185" s="642"/>
      <c r="L185" s="642"/>
      <c r="M185" s="642"/>
      <c r="N185" s="642"/>
      <c r="O185" s="642"/>
    </row>
    <row r="186" spans="1:15" x14ac:dyDescent="0.2">
      <c r="A186" s="5"/>
      <c r="B186" s="769" t="s">
        <v>981</v>
      </c>
      <c r="C186" s="770" t="s">
        <v>980</v>
      </c>
      <c r="D186" s="770"/>
      <c r="E186" s="770"/>
      <c r="F186" s="644"/>
      <c r="G186" s="644"/>
      <c r="H186" s="644"/>
      <c r="I186" s="644"/>
      <c r="J186" s="644"/>
      <c r="K186" s="644"/>
      <c r="L186" s="644"/>
      <c r="M186" s="644"/>
      <c r="N186" s="644"/>
      <c r="O186" s="644"/>
    </row>
    <row r="187" spans="1:15" x14ac:dyDescent="0.2">
      <c r="F187" s="343"/>
      <c r="G187" s="343"/>
      <c r="H187" s="343"/>
      <c r="I187" s="343"/>
      <c r="J187" s="343"/>
      <c r="K187" s="343"/>
      <c r="L187" s="343"/>
      <c r="M187" s="343"/>
      <c r="N187" s="343"/>
      <c r="O187" s="343"/>
    </row>
    <row r="188" spans="1:15" ht="15.75" x14ac:dyDescent="0.2">
      <c r="A188" s="73" t="s">
        <v>933</v>
      </c>
      <c r="B188" s="73" t="s">
        <v>930</v>
      </c>
      <c r="C188" s="73"/>
      <c r="D188" s="73"/>
      <c r="E188" s="73"/>
      <c r="F188" s="347"/>
      <c r="G188" s="347"/>
      <c r="H188" s="347"/>
      <c r="I188" s="347"/>
      <c r="J188" s="347"/>
      <c r="K188" s="347"/>
      <c r="L188" s="344"/>
      <c r="M188" s="344"/>
      <c r="N188" s="344"/>
      <c r="O188" s="344"/>
    </row>
    <row r="189" spans="1:15" x14ac:dyDescent="0.2">
      <c r="F189" s="344"/>
      <c r="G189" s="344"/>
      <c r="H189" s="344"/>
      <c r="I189" s="344"/>
      <c r="J189" s="344"/>
      <c r="K189" s="344"/>
      <c r="L189" s="344"/>
      <c r="M189" s="344"/>
      <c r="N189" s="344"/>
      <c r="O189" s="344"/>
    </row>
    <row r="190" spans="1:15" x14ac:dyDescent="0.2">
      <c r="B190" s="79" t="s">
        <v>18</v>
      </c>
      <c r="C190" s="638" t="s">
        <v>330</v>
      </c>
      <c r="D190" s="80"/>
      <c r="E190" s="639"/>
      <c r="F190" s="367"/>
      <c r="G190" s="367"/>
      <c r="H190" s="367"/>
      <c r="I190" s="367"/>
      <c r="J190" s="367"/>
      <c r="K190" s="367"/>
      <c r="L190" s="367"/>
      <c r="M190" s="367"/>
      <c r="N190" s="367"/>
      <c r="O190" s="367"/>
    </row>
    <row r="191" spans="1:15" x14ac:dyDescent="0.2">
      <c r="B191" s="79" t="s">
        <v>19</v>
      </c>
      <c r="C191" s="638" t="s">
        <v>317</v>
      </c>
      <c r="D191" s="80"/>
      <c r="E191" s="639"/>
      <c r="F191" s="367"/>
      <c r="G191" s="367"/>
      <c r="H191" s="367"/>
      <c r="I191" s="367"/>
      <c r="J191" s="367"/>
      <c r="K191" s="367"/>
      <c r="L191" s="367"/>
      <c r="M191" s="367"/>
      <c r="N191" s="367"/>
      <c r="O191" s="367"/>
    </row>
    <row r="192" spans="1:15" x14ac:dyDescent="0.2">
      <c r="B192" s="79" t="s">
        <v>20</v>
      </c>
      <c r="C192" s="638" t="s">
        <v>389</v>
      </c>
      <c r="D192" s="80"/>
      <c r="E192" s="639"/>
      <c r="F192" s="367"/>
      <c r="G192" s="367"/>
      <c r="H192" s="367"/>
      <c r="I192" s="367"/>
      <c r="J192" s="367"/>
      <c r="K192" s="367"/>
      <c r="L192" s="367"/>
      <c r="M192" s="367"/>
      <c r="N192" s="367"/>
      <c r="O192" s="367"/>
    </row>
    <row r="193" spans="2:15" x14ac:dyDescent="0.2">
      <c r="B193" s="79" t="s">
        <v>21</v>
      </c>
      <c r="C193" s="638" t="s">
        <v>390</v>
      </c>
      <c r="D193" s="80"/>
      <c r="E193" s="639"/>
      <c r="F193" s="367"/>
      <c r="G193" s="367"/>
      <c r="H193" s="367"/>
      <c r="I193" s="367"/>
      <c r="J193" s="367"/>
      <c r="K193" s="367"/>
      <c r="L193" s="367"/>
      <c r="M193" s="367"/>
      <c r="N193" s="367"/>
      <c r="O193" s="367"/>
    </row>
    <row r="194" spans="2:15" x14ac:dyDescent="0.2">
      <c r="B194" s="79" t="s">
        <v>22</v>
      </c>
      <c r="C194" s="638" t="s">
        <v>318</v>
      </c>
      <c r="D194" s="80"/>
      <c r="E194" s="639"/>
      <c r="F194" s="367"/>
      <c r="G194" s="367"/>
      <c r="H194" s="367"/>
      <c r="I194" s="367"/>
      <c r="J194" s="367"/>
      <c r="K194" s="367"/>
      <c r="L194" s="367"/>
      <c r="M194" s="367"/>
      <c r="N194" s="367"/>
      <c r="O194" s="367"/>
    </row>
    <row r="195" spans="2:15" x14ac:dyDescent="0.2">
      <c r="B195" s="79" t="s">
        <v>23</v>
      </c>
      <c r="C195" s="638" t="s">
        <v>319</v>
      </c>
      <c r="D195" s="80"/>
      <c r="E195" s="639"/>
      <c r="F195" s="367"/>
      <c r="G195" s="367"/>
      <c r="H195" s="367"/>
      <c r="I195" s="367"/>
      <c r="J195" s="367"/>
      <c r="K195" s="367"/>
      <c r="L195" s="367"/>
      <c r="M195" s="367"/>
      <c r="N195" s="367"/>
      <c r="O195" s="367"/>
    </row>
    <row r="196" spans="2:15" x14ac:dyDescent="0.2">
      <c r="B196" s="79" t="s">
        <v>24</v>
      </c>
      <c r="C196" s="638" t="s">
        <v>320</v>
      </c>
      <c r="D196" s="80"/>
      <c r="E196" s="639"/>
      <c r="F196" s="367"/>
      <c r="G196" s="367"/>
      <c r="H196" s="367"/>
      <c r="I196" s="367"/>
      <c r="J196" s="367"/>
      <c r="K196" s="367"/>
      <c r="L196" s="367"/>
      <c r="M196" s="367"/>
      <c r="N196" s="367"/>
      <c r="O196" s="367"/>
    </row>
    <row r="197" spans="2:15" x14ac:dyDescent="0.2">
      <c r="B197" s="79" t="s">
        <v>25</v>
      </c>
      <c r="C197" s="638" t="s">
        <v>322</v>
      </c>
      <c r="D197" s="80"/>
      <c r="E197" s="639"/>
      <c r="F197" s="367"/>
      <c r="G197" s="367"/>
      <c r="H197" s="367"/>
      <c r="I197" s="367"/>
      <c r="J197" s="367"/>
      <c r="K197" s="367"/>
      <c r="L197" s="367"/>
      <c r="M197" s="367"/>
      <c r="N197" s="367"/>
      <c r="O197" s="367"/>
    </row>
    <row r="198" spans="2:15" x14ac:dyDescent="0.2">
      <c r="B198" s="79" t="s">
        <v>26</v>
      </c>
      <c r="C198" s="638" t="s">
        <v>321</v>
      </c>
      <c r="D198" s="80"/>
      <c r="E198" s="639"/>
      <c r="F198" s="367"/>
      <c r="G198" s="367"/>
      <c r="H198" s="367"/>
      <c r="I198" s="367"/>
      <c r="J198" s="367"/>
      <c r="K198" s="367"/>
      <c r="L198" s="367"/>
      <c r="M198" s="367"/>
      <c r="N198" s="367"/>
      <c r="O198" s="367"/>
    </row>
    <row r="199" spans="2:15" x14ac:dyDescent="0.2">
      <c r="B199" s="79" t="s">
        <v>27</v>
      </c>
      <c r="C199" s="638" t="s">
        <v>323</v>
      </c>
      <c r="D199" s="80"/>
      <c r="E199" s="639"/>
      <c r="F199" s="367"/>
      <c r="G199" s="367"/>
      <c r="H199" s="367"/>
      <c r="I199" s="367"/>
      <c r="J199" s="367"/>
      <c r="K199" s="367"/>
      <c r="L199" s="367"/>
      <c r="M199" s="367"/>
      <c r="N199" s="367"/>
      <c r="O199" s="367"/>
    </row>
    <row r="200" spans="2:15" x14ac:dyDescent="0.2">
      <c r="B200" s="79" t="s">
        <v>28</v>
      </c>
      <c r="C200" s="638" t="s">
        <v>324</v>
      </c>
      <c r="D200" s="80"/>
      <c r="E200" s="639"/>
      <c r="F200" s="367"/>
      <c r="G200" s="367"/>
      <c r="H200" s="367"/>
      <c r="I200" s="367"/>
      <c r="J200" s="367"/>
      <c r="K200" s="367"/>
      <c r="L200" s="367"/>
      <c r="M200" s="367"/>
      <c r="N200" s="367"/>
      <c r="O200" s="367"/>
    </row>
    <row r="201" spans="2:15" x14ac:dyDescent="0.2">
      <c r="B201" s="79" t="s">
        <v>29</v>
      </c>
      <c r="C201" s="640" t="s">
        <v>325</v>
      </c>
      <c r="D201" s="80"/>
      <c r="E201" s="639"/>
      <c r="F201" s="367"/>
      <c r="G201" s="367"/>
      <c r="H201" s="367"/>
      <c r="I201" s="367"/>
      <c r="J201" s="367"/>
      <c r="K201" s="367"/>
      <c r="L201" s="367"/>
      <c r="M201" s="367"/>
      <c r="N201" s="367"/>
      <c r="O201" s="367"/>
    </row>
    <row r="202" spans="2:15" x14ac:dyDescent="0.2">
      <c r="B202" s="79" t="s">
        <v>30</v>
      </c>
      <c r="C202" s="638" t="s">
        <v>972</v>
      </c>
      <c r="D202" s="80"/>
      <c r="E202" s="639"/>
      <c r="F202" s="367"/>
      <c r="G202" s="367"/>
      <c r="H202" s="367"/>
      <c r="I202" s="367"/>
      <c r="J202" s="367"/>
      <c r="K202" s="367"/>
      <c r="L202" s="367"/>
      <c r="M202" s="367"/>
      <c r="N202" s="367"/>
      <c r="O202" s="367"/>
    </row>
    <row r="203" spans="2:15" x14ac:dyDescent="0.2">
      <c r="B203" s="79" t="s">
        <v>31</v>
      </c>
      <c r="C203" s="638" t="s">
        <v>971</v>
      </c>
      <c r="D203" s="80"/>
      <c r="E203" s="639"/>
      <c r="F203" s="367"/>
      <c r="G203" s="367"/>
      <c r="H203" s="367"/>
      <c r="I203" s="367"/>
      <c r="J203" s="367"/>
      <c r="K203" s="367"/>
      <c r="L203" s="367"/>
      <c r="M203" s="367"/>
      <c r="N203" s="367"/>
      <c r="O203" s="367"/>
    </row>
    <row r="204" spans="2:15" x14ac:dyDescent="0.2">
      <c r="B204" s="79" t="s">
        <v>32</v>
      </c>
      <c r="C204" s="768" t="s">
        <v>326</v>
      </c>
      <c r="D204" s="80"/>
      <c r="E204" s="639"/>
      <c r="F204" s="367"/>
      <c r="G204" s="367"/>
      <c r="H204" s="367"/>
      <c r="I204" s="367"/>
      <c r="J204" s="367"/>
      <c r="K204" s="367"/>
      <c r="L204" s="367"/>
      <c r="M204" s="367"/>
      <c r="N204" s="367"/>
      <c r="O204" s="367"/>
    </row>
    <row r="205" spans="2:15" x14ac:dyDescent="0.2">
      <c r="B205" s="79" t="s">
        <v>33</v>
      </c>
      <c r="C205" s="638" t="s">
        <v>973</v>
      </c>
      <c r="D205" s="80"/>
      <c r="E205" s="639"/>
      <c r="F205" s="367"/>
      <c r="G205" s="367"/>
      <c r="H205" s="367"/>
      <c r="I205" s="367"/>
      <c r="J205" s="367"/>
      <c r="K205" s="367"/>
      <c r="L205" s="367"/>
      <c r="M205" s="367"/>
      <c r="N205" s="367"/>
      <c r="O205" s="367"/>
    </row>
    <row r="206" spans="2:15" x14ac:dyDescent="0.2">
      <c r="B206" s="79" t="s">
        <v>34</v>
      </c>
      <c r="C206" s="768" t="s">
        <v>391</v>
      </c>
      <c r="D206" s="80"/>
      <c r="E206" s="639"/>
      <c r="F206" s="367"/>
      <c r="G206" s="367"/>
      <c r="H206" s="367"/>
      <c r="I206" s="367"/>
      <c r="J206" s="367"/>
      <c r="K206" s="367"/>
      <c r="L206" s="367"/>
      <c r="M206" s="367"/>
      <c r="N206" s="367"/>
      <c r="O206" s="367"/>
    </row>
    <row r="207" spans="2:15" x14ac:dyDescent="0.2">
      <c r="B207" s="79" t="s">
        <v>974</v>
      </c>
      <c r="C207" s="768" t="s">
        <v>327</v>
      </c>
      <c r="D207" s="80"/>
      <c r="E207" s="639"/>
      <c r="F207" s="367"/>
      <c r="G207" s="367"/>
      <c r="H207" s="367"/>
      <c r="I207" s="367"/>
      <c r="J207" s="367"/>
      <c r="K207" s="367"/>
      <c r="L207" s="367"/>
      <c r="M207" s="367"/>
      <c r="N207" s="367"/>
      <c r="O207" s="367"/>
    </row>
    <row r="208" spans="2:15" x14ac:dyDescent="0.2">
      <c r="B208" s="79" t="s">
        <v>976</v>
      </c>
      <c r="C208" s="768" t="s">
        <v>328</v>
      </c>
      <c r="D208" s="80"/>
      <c r="E208" s="639"/>
      <c r="F208" s="367"/>
      <c r="G208" s="367"/>
      <c r="H208" s="367"/>
      <c r="I208" s="367"/>
      <c r="J208" s="367"/>
      <c r="K208" s="367"/>
      <c r="L208" s="367"/>
      <c r="M208" s="367"/>
      <c r="N208" s="367"/>
      <c r="O208" s="367"/>
    </row>
    <row r="209" spans="1:15" x14ac:dyDescent="0.2">
      <c r="B209" s="79" t="s">
        <v>35</v>
      </c>
      <c r="C209" s="768" t="s">
        <v>329</v>
      </c>
      <c r="D209" s="80"/>
      <c r="E209" s="639"/>
      <c r="F209" s="367"/>
      <c r="G209" s="367"/>
      <c r="H209" s="367"/>
      <c r="I209" s="367"/>
      <c r="J209" s="367"/>
      <c r="K209" s="367"/>
      <c r="L209" s="367"/>
      <c r="M209" s="367"/>
      <c r="N209" s="367"/>
      <c r="O209" s="367"/>
    </row>
    <row r="210" spans="1:15" x14ac:dyDescent="0.2">
      <c r="A210" s="5"/>
      <c r="B210" s="769" t="s">
        <v>979</v>
      </c>
      <c r="C210" s="770" t="s">
        <v>982</v>
      </c>
      <c r="D210" s="770"/>
      <c r="E210" s="639"/>
      <c r="F210" s="641"/>
      <c r="G210" s="642"/>
      <c r="H210" s="642"/>
      <c r="I210" s="642"/>
      <c r="J210" s="642"/>
      <c r="K210" s="642"/>
      <c r="L210" s="642"/>
      <c r="M210" s="642"/>
      <c r="N210" s="642"/>
      <c r="O210" s="642"/>
    </row>
    <row r="211" spans="1:15" x14ac:dyDescent="0.2">
      <c r="A211" s="5"/>
      <c r="B211" s="769" t="s">
        <v>981</v>
      </c>
      <c r="C211" s="770" t="s">
        <v>980</v>
      </c>
      <c r="D211" s="770"/>
      <c r="E211" s="770"/>
      <c r="F211" s="641"/>
      <c r="G211" s="644"/>
      <c r="H211" s="644"/>
      <c r="I211" s="644"/>
      <c r="J211" s="644"/>
      <c r="K211" s="644"/>
      <c r="L211" s="644"/>
      <c r="M211" s="644"/>
      <c r="N211" s="644"/>
      <c r="O211" s="644"/>
    </row>
    <row r="212" spans="1:15" x14ac:dyDescent="0.2">
      <c r="F212" s="344"/>
      <c r="G212" s="344"/>
      <c r="H212" s="344"/>
      <c r="I212" s="344"/>
      <c r="J212" s="344"/>
      <c r="K212" s="344"/>
      <c r="L212" s="344"/>
      <c r="M212" s="344"/>
      <c r="N212" s="344"/>
      <c r="O212" s="344"/>
    </row>
    <row r="213" spans="1:15" ht="15.75" x14ac:dyDescent="0.2">
      <c r="A213" s="73" t="s">
        <v>86</v>
      </c>
      <c r="B213" s="73" t="s">
        <v>931</v>
      </c>
      <c r="C213" s="73"/>
      <c r="D213" s="73"/>
      <c r="E213" s="73"/>
      <c r="F213" s="347"/>
      <c r="G213" s="347"/>
      <c r="H213" s="347"/>
      <c r="I213" s="347"/>
      <c r="J213" s="347"/>
      <c r="K213" s="347"/>
      <c r="L213" s="344"/>
      <c r="M213" s="344"/>
      <c r="N213" s="344"/>
      <c r="O213" s="344"/>
    </row>
    <row r="214" spans="1:15" ht="3" customHeight="1" x14ac:dyDescent="0.2">
      <c r="F214" s="344"/>
      <c r="G214" s="344"/>
      <c r="H214" s="344"/>
      <c r="I214" s="344"/>
      <c r="J214" s="344"/>
      <c r="K214" s="344"/>
      <c r="L214" s="344"/>
      <c r="M214" s="344"/>
      <c r="N214" s="344"/>
      <c r="O214" s="344"/>
    </row>
    <row r="215" spans="1:15" x14ac:dyDescent="0.2">
      <c r="B215" s="79" t="s">
        <v>18</v>
      </c>
      <c r="C215" s="638" t="s">
        <v>330</v>
      </c>
      <c r="D215" s="80"/>
      <c r="E215" s="639"/>
      <c r="F215" s="367"/>
      <c r="G215" s="367"/>
      <c r="H215" s="367"/>
      <c r="I215" s="367"/>
      <c r="J215" s="367"/>
      <c r="K215" s="367"/>
      <c r="L215" s="367"/>
      <c r="M215" s="367"/>
      <c r="N215" s="367"/>
      <c r="O215" s="367"/>
    </row>
    <row r="216" spans="1:15" x14ac:dyDescent="0.2">
      <c r="B216" s="79" t="s">
        <v>19</v>
      </c>
      <c r="C216" s="638" t="s">
        <v>317</v>
      </c>
      <c r="D216" s="80"/>
      <c r="E216" s="639"/>
      <c r="F216" s="367"/>
      <c r="G216" s="367"/>
      <c r="H216" s="367"/>
      <c r="I216" s="367"/>
      <c r="J216" s="367"/>
      <c r="K216" s="367"/>
      <c r="L216" s="367"/>
      <c r="M216" s="367"/>
      <c r="N216" s="367"/>
      <c r="O216" s="367"/>
    </row>
    <row r="217" spans="1:15" x14ac:dyDescent="0.2">
      <c r="B217" s="79" t="s">
        <v>20</v>
      </c>
      <c r="C217" s="638" t="s">
        <v>389</v>
      </c>
      <c r="D217" s="80"/>
      <c r="E217" s="639"/>
      <c r="F217" s="367"/>
      <c r="G217" s="367"/>
      <c r="H217" s="367"/>
      <c r="I217" s="367"/>
      <c r="J217" s="367"/>
      <c r="K217" s="367"/>
      <c r="L217" s="367"/>
      <c r="M217" s="367"/>
      <c r="N217" s="367"/>
      <c r="O217" s="367"/>
    </row>
    <row r="218" spans="1:15" x14ac:dyDescent="0.2">
      <c r="B218" s="79" t="s">
        <v>21</v>
      </c>
      <c r="C218" s="638" t="s">
        <v>390</v>
      </c>
      <c r="D218" s="80"/>
      <c r="E218" s="639"/>
      <c r="F218" s="367"/>
      <c r="G218" s="367"/>
      <c r="H218" s="367"/>
      <c r="I218" s="367"/>
      <c r="J218" s="367"/>
      <c r="K218" s="367"/>
      <c r="L218" s="367"/>
      <c r="M218" s="367"/>
      <c r="N218" s="367"/>
      <c r="O218" s="367"/>
    </row>
    <row r="219" spans="1:15" x14ac:dyDescent="0.2">
      <c r="B219" s="79" t="s">
        <v>22</v>
      </c>
      <c r="C219" s="638" t="s">
        <v>318</v>
      </c>
      <c r="D219" s="80"/>
      <c r="E219" s="639"/>
      <c r="F219" s="367"/>
      <c r="G219" s="367"/>
      <c r="H219" s="367"/>
      <c r="I219" s="367"/>
      <c r="J219" s="367"/>
      <c r="K219" s="367"/>
      <c r="L219" s="367"/>
      <c r="M219" s="367"/>
      <c r="N219" s="367"/>
      <c r="O219" s="367"/>
    </row>
    <row r="220" spans="1:15" x14ac:dyDescent="0.2">
      <c r="B220" s="79" t="s">
        <v>23</v>
      </c>
      <c r="C220" s="638" t="s">
        <v>319</v>
      </c>
      <c r="D220" s="80"/>
      <c r="E220" s="639"/>
      <c r="F220" s="367"/>
      <c r="G220" s="367"/>
      <c r="H220" s="367"/>
      <c r="I220" s="367"/>
      <c r="J220" s="367"/>
      <c r="K220" s="367"/>
      <c r="L220" s="367"/>
      <c r="M220" s="367"/>
      <c r="N220" s="367"/>
      <c r="O220" s="367"/>
    </row>
    <row r="221" spans="1:15" x14ac:dyDescent="0.2">
      <c r="B221" s="79" t="s">
        <v>24</v>
      </c>
      <c r="C221" s="638" t="s">
        <v>320</v>
      </c>
      <c r="D221" s="80"/>
      <c r="E221" s="639"/>
      <c r="F221" s="367"/>
      <c r="G221" s="367"/>
      <c r="H221" s="367"/>
      <c r="I221" s="367"/>
      <c r="J221" s="367"/>
      <c r="K221" s="367"/>
      <c r="L221" s="367"/>
      <c r="M221" s="367"/>
      <c r="N221" s="367"/>
      <c r="O221" s="367"/>
    </row>
    <row r="222" spans="1:15" x14ac:dyDescent="0.2">
      <c r="B222" s="79" t="s">
        <v>25</v>
      </c>
      <c r="C222" s="638" t="s">
        <v>322</v>
      </c>
      <c r="D222" s="80"/>
      <c r="E222" s="639"/>
      <c r="F222" s="367"/>
      <c r="G222" s="367"/>
      <c r="H222" s="367"/>
      <c r="I222" s="367"/>
      <c r="J222" s="367"/>
      <c r="K222" s="367"/>
      <c r="L222" s="367"/>
      <c r="M222" s="367"/>
      <c r="N222" s="367"/>
      <c r="O222" s="367"/>
    </row>
    <row r="223" spans="1:15" x14ac:dyDescent="0.2">
      <c r="B223" s="79" t="s">
        <v>26</v>
      </c>
      <c r="C223" s="638" t="s">
        <v>321</v>
      </c>
      <c r="D223" s="80"/>
      <c r="E223" s="639"/>
      <c r="F223" s="367"/>
      <c r="G223" s="367"/>
      <c r="H223" s="367"/>
      <c r="I223" s="367"/>
      <c r="J223" s="367"/>
      <c r="K223" s="367"/>
      <c r="L223" s="367"/>
      <c r="M223" s="367"/>
      <c r="N223" s="367"/>
      <c r="O223" s="367"/>
    </row>
    <row r="224" spans="1:15" x14ac:dyDescent="0.2">
      <c r="B224" s="79" t="s">
        <v>27</v>
      </c>
      <c r="C224" s="638" t="s">
        <v>323</v>
      </c>
      <c r="D224" s="80"/>
      <c r="E224" s="639"/>
      <c r="F224" s="367"/>
      <c r="G224" s="367"/>
      <c r="H224" s="367"/>
      <c r="I224" s="367"/>
      <c r="J224" s="367"/>
      <c r="K224" s="367"/>
      <c r="L224" s="367"/>
      <c r="M224" s="367"/>
      <c r="N224" s="367"/>
      <c r="O224" s="367"/>
    </row>
    <row r="225" spans="1:15" x14ac:dyDescent="0.2">
      <c r="B225" s="79" t="s">
        <v>28</v>
      </c>
      <c r="C225" s="638" t="s">
        <v>324</v>
      </c>
      <c r="D225" s="80"/>
      <c r="E225" s="639"/>
      <c r="F225" s="367"/>
      <c r="G225" s="367"/>
      <c r="H225" s="367"/>
      <c r="I225" s="367"/>
      <c r="J225" s="367"/>
      <c r="K225" s="367"/>
      <c r="L225" s="367"/>
      <c r="M225" s="367"/>
      <c r="N225" s="367"/>
      <c r="O225" s="367"/>
    </row>
    <row r="226" spans="1:15" x14ac:dyDescent="0.2">
      <c r="B226" s="79" t="s">
        <v>29</v>
      </c>
      <c r="C226" s="640" t="s">
        <v>325</v>
      </c>
      <c r="D226" s="80"/>
      <c r="E226" s="639"/>
      <c r="F226" s="367"/>
      <c r="G226" s="367"/>
      <c r="H226" s="367"/>
      <c r="I226" s="367"/>
      <c r="J226" s="367"/>
      <c r="K226" s="367"/>
      <c r="L226" s="367"/>
      <c r="M226" s="367"/>
      <c r="N226" s="367"/>
      <c r="O226" s="367"/>
    </row>
    <row r="227" spans="1:15" x14ac:dyDescent="0.2">
      <c r="B227" s="79" t="s">
        <v>30</v>
      </c>
      <c r="C227" s="638" t="s">
        <v>972</v>
      </c>
      <c r="D227" s="80"/>
      <c r="E227" s="639"/>
      <c r="F227" s="367"/>
      <c r="G227" s="367"/>
      <c r="H227" s="367"/>
      <c r="I227" s="367"/>
      <c r="J227" s="367"/>
      <c r="K227" s="367"/>
      <c r="L227" s="367"/>
      <c r="M227" s="367"/>
      <c r="N227" s="367"/>
      <c r="O227" s="367"/>
    </row>
    <row r="228" spans="1:15" x14ac:dyDescent="0.2">
      <c r="B228" s="79" t="s">
        <v>31</v>
      </c>
      <c r="C228" s="638" t="s">
        <v>971</v>
      </c>
      <c r="D228" s="80"/>
      <c r="E228" s="639"/>
      <c r="F228" s="367"/>
      <c r="G228" s="367"/>
      <c r="H228" s="367"/>
      <c r="I228" s="367"/>
      <c r="J228" s="367"/>
      <c r="K228" s="367"/>
      <c r="L228" s="367"/>
      <c r="M228" s="367"/>
      <c r="N228" s="367"/>
      <c r="O228" s="367"/>
    </row>
    <row r="229" spans="1:15" x14ac:dyDescent="0.2">
      <c r="B229" s="79" t="s">
        <v>32</v>
      </c>
      <c r="C229" s="768" t="s">
        <v>326</v>
      </c>
      <c r="D229" s="80"/>
      <c r="E229" s="639"/>
      <c r="F229" s="367"/>
      <c r="G229" s="367"/>
      <c r="H229" s="367"/>
      <c r="I229" s="367"/>
      <c r="J229" s="367"/>
      <c r="K229" s="367"/>
      <c r="L229" s="367"/>
      <c r="M229" s="367"/>
      <c r="N229" s="367"/>
      <c r="O229" s="367"/>
    </row>
    <row r="230" spans="1:15" x14ac:dyDescent="0.2">
      <c r="B230" s="79" t="s">
        <v>33</v>
      </c>
      <c r="C230" s="638" t="s">
        <v>973</v>
      </c>
      <c r="D230" s="80"/>
      <c r="E230" s="639"/>
      <c r="F230" s="367"/>
      <c r="G230" s="367"/>
      <c r="H230" s="367"/>
      <c r="I230" s="367"/>
      <c r="J230" s="367"/>
      <c r="K230" s="367"/>
      <c r="L230" s="367"/>
      <c r="M230" s="367"/>
      <c r="N230" s="367"/>
      <c r="O230" s="367"/>
    </row>
    <row r="231" spans="1:15" x14ac:dyDescent="0.2">
      <c r="B231" s="79" t="s">
        <v>34</v>
      </c>
      <c r="C231" s="768" t="s">
        <v>391</v>
      </c>
      <c r="D231" s="80"/>
      <c r="E231" s="639"/>
      <c r="F231" s="367"/>
      <c r="G231" s="367"/>
      <c r="H231" s="367"/>
      <c r="I231" s="367"/>
      <c r="J231" s="367"/>
      <c r="K231" s="367"/>
      <c r="L231" s="367"/>
      <c r="M231" s="367"/>
      <c r="N231" s="367"/>
      <c r="O231" s="367"/>
    </row>
    <row r="232" spans="1:15" x14ac:dyDescent="0.2">
      <c r="B232" s="79" t="s">
        <v>974</v>
      </c>
      <c r="C232" s="768" t="s">
        <v>327</v>
      </c>
      <c r="D232" s="80"/>
      <c r="E232" s="639"/>
      <c r="F232" s="367"/>
      <c r="G232" s="367"/>
      <c r="H232" s="367"/>
      <c r="I232" s="367"/>
      <c r="J232" s="367"/>
      <c r="K232" s="367"/>
      <c r="L232" s="367"/>
      <c r="M232" s="367"/>
      <c r="N232" s="367"/>
      <c r="O232" s="367"/>
    </row>
    <row r="233" spans="1:15" x14ac:dyDescent="0.2">
      <c r="B233" s="79" t="s">
        <v>976</v>
      </c>
      <c r="C233" s="768" t="s">
        <v>328</v>
      </c>
      <c r="D233" s="80"/>
      <c r="E233" s="639"/>
      <c r="F233" s="367"/>
      <c r="G233" s="367"/>
      <c r="H233" s="367"/>
      <c r="I233" s="367"/>
      <c r="J233" s="367"/>
      <c r="K233" s="367"/>
      <c r="L233" s="367"/>
      <c r="M233" s="367"/>
      <c r="N233" s="367"/>
      <c r="O233" s="367"/>
    </row>
    <row r="234" spans="1:15" x14ac:dyDescent="0.2">
      <c r="B234" s="79" t="s">
        <v>35</v>
      </c>
      <c r="C234" s="768" t="s">
        <v>329</v>
      </c>
      <c r="D234" s="80"/>
      <c r="E234" s="639"/>
      <c r="F234" s="367"/>
      <c r="G234" s="367"/>
      <c r="H234" s="367"/>
      <c r="I234" s="367"/>
      <c r="J234" s="367"/>
      <c r="K234" s="367"/>
      <c r="L234" s="367"/>
      <c r="M234" s="367"/>
      <c r="N234" s="367"/>
      <c r="O234" s="367"/>
    </row>
    <row r="235" spans="1:15" x14ac:dyDescent="0.2">
      <c r="A235" s="5"/>
      <c r="B235" s="769" t="s">
        <v>979</v>
      </c>
      <c r="C235" s="770" t="s">
        <v>982</v>
      </c>
      <c r="D235" s="770"/>
      <c r="E235" s="639"/>
      <c r="F235" s="641"/>
      <c r="G235" s="642"/>
      <c r="H235" s="642"/>
      <c r="I235" s="642"/>
      <c r="J235" s="642"/>
      <c r="K235" s="642"/>
      <c r="L235" s="642"/>
      <c r="M235" s="642"/>
      <c r="N235" s="642"/>
      <c r="O235" s="642"/>
    </row>
    <row r="236" spans="1:15" ht="15.75" customHeight="1" x14ac:dyDescent="0.2">
      <c r="A236" s="5"/>
      <c r="B236" s="769" t="s">
        <v>981</v>
      </c>
      <c r="C236" s="770" t="s">
        <v>980</v>
      </c>
      <c r="D236" s="770"/>
      <c r="E236" s="770"/>
      <c r="F236" s="641"/>
      <c r="G236" s="644"/>
      <c r="H236" s="644"/>
      <c r="I236" s="644"/>
      <c r="J236" s="644"/>
      <c r="K236" s="644"/>
      <c r="L236" s="644"/>
      <c r="M236" s="644"/>
      <c r="N236" s="644"/>
      <c r="O236" s="644"/>
    </row>
    <row r="237" spans="1:15" ht="3.75" customHeight="1" x14ac:dyDescent="0.2"/>
  </sheetData>
  <protectedRanges>
    <protectedRange sqref="A1:E1 L1:IS1 L2:O10 L33:O35 L58:O60 L83:O87 L110:O112 L135:O137 L160:O164 L187:O189 L212:O214 L236:O65570 F236:K65570 F212:K214 F187:K189 F160:K164 F135:K137 F110:K112 F83:K87 F58:K60 F33:K35 F2:K10" name="Plage2"/>
    <protectedRange sqref="F11:O32 F36:O57 F61:O82 F88:O109 F113:O134 F138:O159 F165:O186 F190:O211 F215:O235" name="Plage2_2"/>
  </protectedRanges>
  <mergeCells count="6">
    <mergeCell ref="B1:D1"/>
    <mergeCell ref="F4:K5"/>
    <mergeCell ref="L5:M5"/>
    <mergeCell ref="N5:O5"/>
    <mergeCell ref="L4:O4"/>
    <mergeCell ref="A3:E3"/>
  </mergeCells>
  <phoneticPr fontId="0" type="noConversion"/>
  <pageMargins left="0.55118110236220474" right="0.55118110236220474" top="0.78740157480314965" bottom="0.78740157480314965" header="0.31496062992125984" footer="0.31496062992125984"/>
  <pageSetup paperSize="9" scale="80" fitToHeight="0" orientation="landscape" r:id="rId1"/>
  <headerFooter alignWithMargins="0"/>
  <rowBreaks count="1" manualBreakCount="1">
    <brk id="32" max="16383" man="1"/>
  </row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58"/>
  <sheetViews>
    <sheetView workbookViewId="0">
      <selection activeCell="F41" sqref="F41"/>
    </sheetView>
  </sheetViews>
  <sheetFormatPr defaultColWidth="11.42578125" defaultRowHeight="12.75" x14ac:dyDescent="0.2"/>
  <cols>
    <col min="1" max="1" width="11.42578125" customWidth="1"/>
    <col min="2" max="2" width="23.85546875" customWidth="1"/>
    <col min="3" max="7" width="11.42578125" customWidth="1"/>
    <col min="8" max="8" width="12.7109375" customWidth="1"/>
  </cols>
  <sheetData>
    <row r="1" spans="1:4" x14ac:dyDescent="0.2">
      <c r="A1" s="307" t="s">
        <v>81</v>
      </c>
      <c r="B1" s="547">
        <f>'1'!O15</f>
        <v>0</v>
      </c>
      <c r="C1" s="895" t="s">
        <v>1189</v>
      </c>
      <c r="D1" s="922"/>
    </row>
    <row r="2" spans="1:4" ht="15" customHeight="1" x14ac:dyDescent="0.2">
      <c r="A2" s="1038" t="s">
        <v>730</v>
      </c>
      <c r="B2" s="1038"/>
    </row>
    <row r="4" spans="1:4" x14ac:dyDescent="0.2">
      <c r="A4" s="116"/>
    </row>
    <row r="6" spans="1:4" x14ac:dyDescent="0.2">
      <c r="A6" s="5"/>
    </row>
    <row r="7" spans="1:4" x14ac:dyDescent="0.2">
      <c r="A7" s="5"/>
    </row>
    <row r="9" spans="1:4" x14ac:dyDescent="0.2">
      <c r="A9" s="5"/>
    </row>
    <row r="10" spans="1:4" x14ac:dyDescent="0.2">
      <c r="A10" s="5"/>
    </row>
    <row r="12" spans="1:4" x14ac:dyDescent="0.2">
      <c r="A12" s="5"/>
    </row>
    <row r="14" spans="1:4" x14ac:dyDescent="0.2">
      <c r="A14" s="5"/>
    </row>
    <row r="15" spans="1:4" x14ac:dyDescent="0.2">
      <c r="A15" s="5"/>
    </row>
    <row r="17" spans="1:3" x14ac:dyDescent="0.2">
      <c r="A17" s="5"/>
    </row>
    <row r="18" spans="1:3" x14ac:dyDescent="0.2">
      <c r="A18" s="5"/>
    </row>
    <row r="20" spans="1:3" x14ac:dyDescent="0.2">
      <c r="A20" s="5"/>
    </row>
    <row r="21" spans="1:3" x14ac:dyDescent="0.2">
      <c r="A21" s="5"/>
      <c r="C21" s="5"/>
    </row>
    <row r="23" spans="1:3" x14ac:dyDescent="0.2">
      <c r="A23" s="5"/>
    </row>
    <row r="24" spans="1:3" x14ac:dyDescent="0.2">
      <c r="A24" s="5"/>
    </row>
    <row r="26" spans="1:3" x14ac:dyDescent="0.2">
      <c r="A26" s="5"/>
    </row>
    <row r="27" spans="1:3" x14ac:dyDescent="0.2">
      <c r="A27" s="5"/>
    </row>
    <row r="29" spans="1:3" x14ac:dyDescent="0.2">
      <c r="A29" s="5"/>
    </row>
    <row r="30" spans="1:3" x14ac:dyDescent="0.2">
      <c r="A30" s="5"/>
    </row>
    <row r="31" spans="1:3" x14ac:dyDescent="0.2">
      <c r="A31" s="5"/>
    </row>
    <row r="33" spans="1:1" x14ac:dyDescent="0.2">
      <c r="A33" s="5"/>
    </row>
    <row r="34" spans="1:1" x14ac:dyDescent="0.2">
      <c r="A34" s="5"/>
    </row>
    <row r="36" spans="1:1" x14ac:dyDescent="0.2">
      <c r="A36" s="5"/>
    </row>
    <row r="37" spans="1:1" x14ac:dyDescent="0.2">
      <c r="A37" s="5"/>
    </row>
    <row r="40" spans="1:1" x14ac:dyDescent="0.2">
      <c r="A40" s="116"/>
    </row>
    <row r="42" spans="1:1" x14ac:dyDescent="0.2">
      <c r="A42" s="116"/>
    </row>
    <row r="44" spans="1:1" x14ac:dyDescent="0.2">
      <c r="A44" s="5"/>
    </row>
    <row r="45" spans="1:1" x14ac:dyDescent="0.2">
      <c r="A45" s="5"/>
    </row>
    <row r="47" spans="1:1" x14ac:dyDescent="0.2">
      <c r="A47" s="116"/>
    </row>
    <row r="48" spans="1:1" x14ac:dyDescent="0.2">
      <c r="A48" s="5"/>
    </row>
    <row r="49" spans="1:7" x14ac:dyDescent="0.2">
      <c r="A49" s="5"/>
    </row>
    <row r="51" spans="1:7" x14ac:dyDescent="0.2">
      <c r="A51" s="116"/>
    </row>
    <row r="52" spans="1:7" x14ac:dyDescent="0.2">
      <c r="A52" s="5"/>
      <c r="G52" s="5"/>
    </row>
    <row r="53" spans="1:7" x14ac:dyDescent="0.2">
      <c r="A53" s="5"/>
    </row>
    <row r="54" spans="1:7" x14ac:dyDescent="0.2">
      <c r="A54" s="5"/>
    </row>
    <row r="56" spans="1:7" x14ac:dyDescent="0.2">
      <c r="A56" s="116"/>
    </row>
    <row r="57" spans="1:7" x14ac:dyDescent="0.2">
      <c r="A57" s="5"/>
    </row>
    <row r="58" spans="1:7" x14ac:dyDescent="0.2">
      <c r="A58" s="5"/>
    </row>
  </sheetData>
  <mergeCells count="2">
    <mergeCell ref="C1:D1"/>
    <mergeCell ref="A2:B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7590-3B14-4C32-B64F-F1ED3B62B134}">
  <dimension ref="A1:D2"/>
  <sheetViews>
    <sheetView workbookViewId="0">
      <selection activeCell="A2" sqref="A2:D2"/>
    </sheetView>
  </sheetViews>
  <sheetFormatPr defaultColWidth="9.140625" defaultRowHeight="12.75" x14ac:dyDescent="0.2"/>
  <cols>
    <col min="1" max="4" width="25.7109375" customWidth="1"/>
  </cols>
  <sheetData>
    <row r="1" spans="1:4" x14ac:dyDescent="0.2">
      <c r="A1" s="307" t="s">
        <v>81</v>
      </c>
      <c r="B1" s="547">
        <f>'1'!O15</f>
        <v>0</v>
      </c>
      <c r="C1" s="895" t="s">
        <v>1190</v>
      </c>
      <c r="D1" s="922"/>
    </row>
    <row r="2" spans="1:4" x14ac:dyDescent="0.2">
      <c r="A2" s="1039" t="s">
        <v>1191</v>
      </c>
      <c r="B2" s="1039"/>
      <c r="C2" s="1039"/>
      <c r="D2" s="1039"/>
    </row>
  </sheetData>
  <mergeCells count="2">
    <mergeCell ref="C1:D1"/>
    <mergeCell ref="A2:D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5"/>
  <sheetViews>
    <sheetView zoomScaleNormal="100" workbookViewId="0">
      <selection activeCell="C2" sqref="C2"/>
    </sheetView>
  </sheetViews>
  <sheetFormatPr defaultColWidth="11.42578125" defaultRowHeight="12.75" x14ac:dyDescent="0.2"/>
  <cols>
    <col min="1" max="1" width="11.42578125" customWidth="1"/>
    <col min="2" max="2" width="12.140625" customWidth="1"/>
    <col min="3" max="8" width="11.42578125" customWidth="1"/>
    <col min="9" max="9" width="19" customWidth="1"/>
  </cols>
  <sheetData>
    <row r="1" spans="1:9" ht="13.5" thickBot="1" x14ac:dyDescent="0.25">
      <c r="A1" s="307" t="s">
        <v>81</v>
      </c>
      <c r="B1" s="546">
        <f>'1'!O15</f>
        <v>0</v>
      </c>
      <c r="C1" s="895" t="s">
        <v>1193</v>
      </c>
      <c r="D1" s="922"/>
    </row>
    <row r="2" spans="1:9" x14ac:dyDescent="0.2">
      <c r="A2" s="483"/>
      <c r="B2" s="484"/>
      <c r="C2" s="484"/>
      <c r="D2" s="484"/>
      <c r="E2" s="484"/>
      <c r="F2" s="484"/>
      <c r="G2" s="484"/>
      <c r="H2" s="484"/>
      <c r="I2" s="485"/>
    </row>
    <row r="3" spans="1:9" x14ac:dyDescent="0.2">
      <c r="A3" s="486"/>
      <c r="B3" s="487" t="s">
        <v>1192</v>
      </c>
      <c r="C3" s="487"/>
      <c r="D3" s="487"/>
      <c r="E3" s="487"/>
      <c r="F3" s="487"/>
      <c r="G3" s="487"/>
      <c r="H3" s="487"/>
      <c r="I3" s="488"/>
    </row>
    <row r="4" spans="1:9" ht="13.5" thickBot="1" x14ac:dyDescent="0.25">
      <c r="A4" s="489"/>
      <c r="B4" s="490"/>
      <c r="C4" s="490"/>
      <c r="D4" s="490"/>
      <c r="E4" s="490"/>
      <c r="F4" s="490"/>
      <c r="G4" s="490"/>
      <c r="H4" s="490"/>
      <c r="I4" s="491"/>
    </row>
    <row r="5" spans="1:9" x14ac:dyDescent="0.2">
      <c r="A5" s="1040" t="s">
        <v>732</v>
      </c>
      <c r="B5" s="1040"/>
    </row>
  </sheetData>
  <mergeCells count="2">
    <mergeCell ref="C1:D1"/>
    <mergeCell ref="A5:B5"/>
  </mergeCells>
  <pageMargins left="0.7" right="0.7" top="0.75" bottom="0.75" header="0.3" footer="0.3"/>
  <pageSetup paperSize="9" scale="8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2"/>
  <sheetViews>
    <sheetView workbookViewId="0">
      <selection activeCell="C2" sqref="C2"/>
    </sheetView>
  </sheetViews>
  <sheetFormatPr defaultColWidth="11.42578125" defaultRowHeight="12.75" x14ac:dyDescent="0.2"/>
  <cols>
    <col min="1" max="1" width="9.140625" customWidth="1"/>
    <col min="2" max="2" width="22.140625" customWidth="1"/>
  </cols>
  <sheetData>
    <row r="1" spans="1:4" x14ac:dyDescent="0.2">
      <c r="A1" s="307" t="s">
        <v>81</v>
      </c>
      <c r="B1" s="546">
        <f>'1'!O15</f>
        <v>0</v>
      </c>
      <c r="C1" s="895" t="s">
        <v>1194</v>
      </c>
      <c r="D1" s="897"/>
    </row>
    <row r="2" spans="1:4" s="351" customFormat="1" x14ac:dyDescent="0.2">
      <c r="A2" s="1041" t="s">
        <v>731</v>
      </c>
      <c r="B2" s="1041"/>
      <c r="C2" s="353"/>
      <c r="D2" s="353"/>
    </row>
  </sheetData>
  <mergeCells count="2">
    <mergeCell ref="C1:D1"/>
    <mergeCell ref="A2:B2"/>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2"/>
  <sheetViews>
    <sheetView workbookViewId="0">
      <selection activeCell="A2" sqref="A2:C2"/>
    </sheetView>
  </sheetViews>
  <sheetFormatPr defaultColWidth="11.42578125" defaultRowHeight="12.75" x14ac:dyDescent="0.2"/>
  <cols>
    <col min="1" max="1" width="9.140625" customWidth="1"/>
    <col min="2" max="2" width="22.140625" customWidth="1"/>
  </cols>
  <sheetData>
    <row r="1" spans="1:4" x14ac:dyDescent="0.2">
      <c r="A1" s="307" t="s">
        <v>81</v>
      </c>
      <c r="B1" s="546">
        <f>'1'!O15</f>
        <v>0</v>
      </c>
      <c r="C1" s="895" t="s">
        <v>1195</v>
      </c>
      <c r="D1" s="897"/>
    </row>
    <row r="2" spans="1:4" s="351" customFormat="1" ht="12.75" customHeight="1" x14ac:dyDescent="0.2">
      <c r="A2" s="1041" t="s">
        <v>953</v>
      </c>
      <c r="B2" s="1041"/>
      <c r="C2" s="1041"/>
      <c r="D2" s="353"/>
    </row>
  </sheetData>
  <mergeCells count="2">
    <mergeCell ref="C1:D1"/>
    <mergeCell ref="A2:C2"/>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I190"/>
  <sheetViews>
    <sheetView zoomScaleNormal="100" workbookViewId="0">
      <selection activeCell="D2" sqref="D2"/>
    </sheetView>
  </sheetViews>
  <sheetFormatPr defaultColWidth="11.42578125" defaultRowHeight="12.75" x14ac:dyDescent="0.2"/>
  <cols>
    <col min="1" max="1" width="63.85546875" customWidth="1"/>
    <col min="2" max="2" width="12.7109375" style="244" customWidth="1"/>
    <col min="3" max="3" width="18.140625" style="75" customWidth="1"/>
    <col min="4" max="4" width="14" style="405" customWidth="1"/>
    <col min="5" max="5" width="12.85546875" style="75" customWidth="1"/>
  </cols>
  <sheetData>
    <row r="1" spans="1:9" x14ac:dyDescent="0.2">
      <c r="A1" s="307" t="s">
        <v>81</v>
      </c>
      <c r="B1" s="821">
        <f>'1'!O15</f>
        <v>0</v>
      </c>
      <c r="C1" s="887"/>
      <c r="D1" s="439" t="s">
        <v>1203</v>
      </c>
      <c r="E1" s="403"/>
      <c r="F1" s="32"/>
      <c r="G1" s="32"/>
      <c r="H1" s="32"/>
      <c r="I1" s="51"/>
    </row>
    <row r="2" spans="1:9" x14ac:dyDescent="0.2">
      <c r="A2" s="32"/>
      <c r="B2" s="150"/>
      <c r="C2" s="403"/>
    </row>
    <row r="3" spans="1:9" x14ac:dyDescent="0.2">
      <c r="A3" s="1047" t="s">
        <v>479</v>
      </c>
      <c r="B3" s="1047"/>
      <c r="C3" s="403"/>
      <c r="F3" s="106"/>
    </row>
    <row r="4" spans="1:9" x14ac:dyDescent="0.2">
      <c r="A4" s="83" t="s">
        <v>480</v>
      </c>
    </row>
    <row r="5" spans="1:9" x14ac:dyDescent="0.2">
      <c r="F5" s="82"/>
    </row>
    <row r="6" spans="1:9" x14ac:dyDescent="0.2">
      <c r="A6" s="229" t="s">
        <v>481</v>
      </c>
    </row>
    <row r="7" spans="1:9" x14ac:dyDescent="0.2">
      <c r="F7" s="82"/>
    </row>
    <row r="8" spans="1:9" x14ac:dyDescent="0.2">
      <c r="A8" s="228" t="s">
        <v>1196</v>
      </c>
      <c r="B8" s="292"/>
      <c r="C8" s="406"/>
      <c r="D8" s="407"/>
      <c r="E8" s="78"/>
    </row>
    <row r="9" spans="1:9" x14ac:dyDescent="0.2">
      <c r="A9" s="228" t="s">
        <v>482</v>
      </c>
      <c r="B9" s="292"/>
      <c r="C9" s="406"/>
      <c r="D9" s="407"/>
      <c r="E9" s="78"/>
      <c r="F9" s="82"/>
    </row>
    <row r="10" spans="1:9" x14ac:dyDescent="0.2">
      <c r="F10" s="82"/>
    </row>
    <row r="11" spans="1:9" x14ac:dyDescent="0.2">
      <c r="A11" s="108" t="s">
        <v>532</v>
      </c>
      <c r="B11" s="291" t="s">
        <v>2</v>
      </c>
      <c r="C11" s="237" t="s">
        <v>331</v>
      </c>
      <c r="D11" s="267" t="s">
        <v>533</v>
      </c>
      <c r="E11" s="237" t="s">
        <v>534</v>
      </c>
    </row>
    <row r="12" spans="1:9" x14ac:dyDescent="0.2">
      <c r="A12" s="104"/>
      <c r="B12" s="241"/>
      <c r="C12" s="532"/>
      <c r="D12" s="537"/>
      <c r="E12" s="532"/>
      <c r="F12" s="82"/>
    </row>
    <row r="13" spans="1:9" x14ac:dyDescent="0.2">
      <c r="A13" s="83" t="s">
        <v>535</v>
      </c>
      <c r="B13" s="241"/>
      <c r="C13" s="532"/>
      <c r="D13" s="537"/>
      <c r="E13" s="532"/>
    </row>
    <row r="14" spans="1:9" x14ac:dyDescent="0.2">
      <c r="A14" s="104"/>
      <c r="B14" s="241"/>
      <c r="C14" s="532"/>
      <c r="D14" s="538"/>
      <c r="E14" s="532"/>
      <c r="F14" s="82"/>
    </row>
    <row r="15" spans="1:9" x14ac:dyDescent="0.2">
      <c r="A15" s="83" t="s">
        <v>768</v>
      </c>
      <c r="B15" s="241">
        <v>1001</v>
      </c>
      <c r="C15" s="532">
        <v>0</v>
      </c>
      <c r="D15" s="538">
        <v>0</v>
      </c>
      <c r="E15" s="532">
        <v>0</v>
      </c>
    </row>
    <row r="16" spans="1:9" x14ac:dyDescent="0.2">
      <c r="A16" s="5"/>
      <c r="B16" s="241"/>
      <c r="C16" s="532"/>
      <c r="D16" s="538"/>
      <c r="E16" s="532"/>
      <c r="F16" s="82"/>
    </row>
    <row r="17" spans="1:6" x14ac:dyDescent="0.2">
      <c r="A17" s="83" t="s">
        <v>769</v>
      </c>
      <c r="B17" s="241">
        <v>1002</v>
      </c>
      <c r="C17" s="532">
        <v>0</v>
      </c>
      <c r="D17" s="538">
        <v>0</v>
      </c>
      <c r="E17" s="532">
        <v>0</v>
      </c>
    </row>
    <row r="18" spans="1:6" x14ac:dyDescent="0.2">
      <c r="A18" s="5"/>
      <c r="B18" s="241"/>
      <c r="C18" s="532"/>
      <c r="D18" s="538"/>
      <c r="E18" s="532"/>
      <c r="F18" s="82"/>
    </row>
    <row r="19" spans="1:6" x14ac:dyDescent="0.2">
      <c r="A19" s="83" t="s">
        <v>770</v>
      </c>
      <c r="B19" s="241">
        <v>1003</v>
      </c>
      <c r="C19" s="532">
        <v>0</v>
      </c>
      <c r="D19" s="538">
        <v>0</v>
      </c>
      <c r="E19" s="532">
        <v>0</v>
      </c>
    </row>
    <row r="20" spans="1:6" x14ac:dyDescent="0.2">
      <c r="A20" s="5"/>
      <c r="B20" s="241"/>
      <c r="C20" s="532"/>
      <c r="D20" s="538"/>
      <c r="E20" s="532"/>
      <c r="F20" s="82"/>
    </row>
    <row r="21" spans="1:6" x14ac:dyDescent="0.2">
      <c r="A21" s="83" t="s">
        <v>536</v>
      </c>
      <c r="B21" s="241"/>
      <c r="C21" s="532"/>
      <c r="D21" s="538"/>
      <c r="E21" s="532"/>
    </row>
    <row r="22" spans="1:6" x14ac:dyDescent="0.2">
      <c r="A22" s="5"/>
      <c r="B22" s="241"/>
      <c r="C22" s="532"/>
      <c r="D22" s="538"/>
      <c r="E22" s="532"/>
      <c r="F22" s="82"/>
    </row>
    <row r="23" spans="1:6" x14ac:dyDescent="0.2">
      <c r="A23" s="83" t="s">
        <v>768</v>
      </c>
      <c r="B23" s="241">
        <v>1011</v>
      </c>
      <c r="C23" s="532">
        <v>0</v>
      </c>
      <c r="D23" s="538">
        <v>0</v>
      </c>
      <c r="E23" s="532">
        <v>0</v>
      </c>
    </row>
    <row r="24" spans="1:6" x14ac:dyDescent="0.2">
      <c r="A24" s="5"/>
      <c r="B24" s="241"/>
      <c r="C24" s="532"/>
      <c r="D24" s="537"/>
      <c r="E24" s="532"/>
      <c r="F24" s="82"/>
    </row>
    <row r="25" spans="1:6" x14ac:dyDescent="0.2">
      <c r="A25" s="83" t="s">
        <v>769</v>
      </c>
      <c r="B25" s="241">
        <v>1012</v>
      </c>
      <c r="C25" s="532">
        <v>0</v>
      </c>
      <c r="D25" s="538">
        <v>0</v>
      </c>
      <c r="E25" s="532">
        <v>0</v>
      </c>
    </row>
    <row r="26" spans="1:6" x14ac:dyDescent="0.2">
      <c r="A26" s="5"/>
      <c r="B26" s="241"/>
      <c r="C26" s="532"/>
      <c r="D26" s="537"/>
      <c r="E26" s="532"/>
      <c r="F26" s="82"/>
    </row>
    <row r="27" spans="1:6" x14ac:dyDescent="0.2">
      <c r="A27" s="83" t="s">
        <v>771</v>
      </c>
      <c r="B27" s="241">
        <v>1013</v>
      </c>
      <c r="C27" s="532">
        <v>0</v>
      </c>
      <c r="D27" s="538">
        <v>0</v>
      </c>
      <c r="E27" s="532">
        <v>0</v>
      </c>
    </row>
    <row r="28" spans="1:6" x14ac:dyDescent="0.2">
      <c r="A28" s="104"/>
      <c r="B28" s="241"/>
      <c r="C28" s="532"/>
      <c r="D28" s="537"/>
      <c r="E28" s="532"/>
      <c r="F28" s="82"/>
    </row>
    <row r="29" spans="1:6" x14ac:dyDescent="0.2">
      <c r="A29" s="83" t="s">
        <v>537</v>
      </c>
      <c r="B29" s="241"/>
      <c r="C29" s="532"/>
      <c r="D29" s="537"/>
      <c r="E29" s="532"/>
    </row>
    <row r="30" spans="1:6" x14ac:dyDescent="0.2">
      <c r="A30" s="5"/>
      <c r="B30" s="241"/>
      <c r="C30" s="532"/>
      <c r="D30" s="537"/>
      <c r="E30" s="532"/>
      <c r="F30" s="82"/>
    </row>
    <row r="31" spans="1:6" x14ac:dyDescent="0.2">
      <c r="A31" s="83" t="s">
        <v>768</v>
      </c>
      <c r="B31" s="241">
        <v>1021</v>
      </c>
      <c r="C31" s="532">
        <v>0</v>
      </c>
      <c r="D31" s="538">
        <v>0</v>
      </c>
      <c r="E31" s="532">
        <v>0</v>
      </c>
    </row>
    <row r="32" spans="1:6" x14ac:dyDescent="0.2">
      <c r="A32" s="5"/>
      <c r="B32" s="241"/>
      <c r="C32" s="532"/>
      <c r="D32" s="538"/>
      <c r="E32" s="532"/>
      <c r="F32" s="82"/>
    </row>
    <row r="33" spans="1:6" x14ac:dyDescent="0.2">
      <c r="A33" s="83" t="s">
        <v>769</v>
      </c>
      <c r="B33" s="241">
        <v>1022</v>
      </c>
      <c r="C33" s="532">
        <v>0</v>
      </c>
      <c r="D33" s="538">
        <v>0</v>
      </c>
      <c r="E33" s="532">
        <v>0</v>
      </c>
    </row>
    <row r="34" spans="1:6" x14ac:dyDescent="0.2">
      <c r="A34" s="5"/>
      <c r="B34" s="241"/>
      <c r="C34" s="532"/>
      <c r="D34" s="538"/>
      <c r="E34" s="532"/>
      <c r="F34" s="82"/>
    </row>
    <row r="35" spans="1:6" x14ac:dyDescent="0.2">
      <c r="A35" s="83" t="s">
        <v>771</v>
      </c>
      <c r="B35" s="241">
        <v>1023</v>
      </c>
      <c r="C35" s="532">
        <v>0</v>
      </c>
      <c r="D35" s="538">
        <v>0</v>
      </c>
      <c r="E35" s="532">
        <v>0</v>
      </c>
    </row>
    <row r="36" spans="1:6" x14ac:dyDescent="0.2">
      <c r="A36" s="5"/>
      <c r="B36" s="241"/>
      <c r="C36" s="532"/>
      <c r="D36" s="538"/>
      <c r="E36" s="532"/>
      <c r="F36" s="82"/>
    </row>
    <row r="37" spans="1:6" x14ac:dyDescent="0.2">
      <c r="A37" s="83" t="s">
        <v>538</v>
      </c>
      <c r="B37" s="264">
        <v>1033</v>
      </c>
      <c r="C37" s="535">
        <v>0</v>
      </c>
      <c r="D37" s="539">
        <v>0</v>
      </c>
      <c r="E37" s="535">
        <v>0</v>
      </c>
    </row>
    <row r="38" spans="1:6" x14ac:dyDescent="0.2">
      <c r="A38" s="5"/>
      <c r="F38" s="82"/>
    </row>
    <row r="39" spans="1:6" x14ac:dyDescent="0.2">
      <c r="A39" s="110" t="s">
        <v>539</v>
      </c>
      <c r="B39" s="291" t="s">
        <v>2</v>
      </c>
      <c r="C39" s="237" t="s">
        <v>954</v>
      </c>
      <c r="D39" s="267" t="s">
        <v>955</v>
      </c>
      <c r="E39" s="237" t="s">
        <v>956</v>
      </c>
    </row>
    <row r="40" spans="1:6" x14ac:dyDescent="0.2">
      <c r="B40" s="241"/>
      <c r="C40" s="532"/>
      <c r="D40" s="538"/>
      <c r="E40" s="532"/>
    </row>
    <row r="41" spans="1:6" x14ac:dyDescent="0.2">
      <c r="A41" s="83" t="s">
        <v>484</v>
      </c>
      <c r="B41" s="241">
        <v>1003</v>
      </c>
      <c r="C41" s="532">
        <v>0</v>
      </c>
      <c r="D41" s="538">
        <v>0</v>
      </c>
      <c r="E41" s="532">
        <v>0</v>
      </c>
      <c r="F41" s="82"/>
    </row>
    <row r="42" spans="1:6" x14ac:dyDescent="0.2">
      <c r="A42" s="5"/>
      <c r="B42" s="241"/>
      <c r="C42" s="532"/>
      <c r="D42" s="538"/>
      <c r="E42" s="532"/>
    </row>
    <row r="43" spans="1:6" x14ac:dyDescent="0.2">
      <c r="A43" s="83" t="s">
        <v>485</v>
      </c>
      <c r="B43" s="241">
        <v>1013</v>
      </c>
      <c r="C43" s="532">
        <v>0</v>
      </c>
      <c r="D43" s="538">
        <v>0</v>
      </c>
      <c r="E43" s="532">
        <v>0</v>
      </c>
      <c r="F43" s="82"/>
    </row>
    <row r="44" spans="1:6" x14ac:dyDescent="0.2">
      <c r="A44" s="5"/>
      <c r="B44" s="241"/>
      <c r="C44" s="532"/>
      <c r="D44" s="538"/>
      <c r="E44" s="532"/>
    </row>
    <row r="45" spans="1:6" x14ac:dyDescent="0.2">
      <c r="A45" s="83" t="s">
        <v>486</v>
      </c>
      <c r="B45" s="241">
        <v>1023</v>
      </c>
      <c r="C45" s="532">
        <v>0</v>
      </c>
      <c r="D45" s="538">
        <v>0</v>
      </c>
      <c r="E45" s="532">
        <v>0</v>
      </c>
      <c r="F45" s="82"/>
    </row>
    <row r="46" spans="1:6" x14ac:dyDescent="0.2">
      <c r="A46" s="5"/>
      <c r="B46" s="241"/>
      <c r="C46" s="532"/>
      <c r="D46" s="538"/>
      <c r="E46" s="532"/>
    </row>
    <row r="47" spans="1:6" x14ac:dyDescent="0.2">
      <c r="A47" s="83" t="s">
        <v>487</v>
      </c>
      <c r="B47" s="264">
        <v>1033</v>
      </c>
      <c r="C47" s="535">
        <v>0</v>
      </c>
      <c r="D47" s="539">
        <v>0</v>
      </c>
      <c r="E47" s="535">
        <v>0</v>
      </c>
      <c r="F47" s="82"/>
    </row>
    <row r="49" spans="1:7" x14ac:dyDescent="0.2">
      <c r="F49" s="82"/>
    </row>
    <row r="50" spans="1:7" x14ac:dyDescent="0.2">
      <c r="A50" s="107" t="s">
        <v>1196</v>
      </c>
      <c r="B50" s="292"/>
      <c r="C50" s="406"/>
      <c r="D50" s="408"/>
      <c r="E50" s="406"/>
      <c r="G50" s="17"/>
    </row>
    <row r="51" spans="1:7" x14ac:dyDescent="0.2">
      <c r="A51" s="107" t="s">
        <v>488</v>
      </c>
      <c r="B51" s="292"/>
      <c r="C51" s="406"/>
      <c r="D51" s="408"/>
      <c r="E51" s="406"/>
      <c r="G51" s="17"/>
    </row>
    <row r="52" spans="1:7" x14ac:dyDescent="0.2">
      <c r="A52" s="83"/>
      <c r="G52" s="17"/>
    </row>
    <row r="53" spans="1:7" ht="38.25" x14ac:dyDescent="0.2">
      <c r="A53" s="109" t="s">
        <v>489</v>
      </c>
      <c r="B53" s="291" t="s">
        <v>2</v>
      </c>
      <c r="C53" s="237" t="s">
        <v>798</v>
      </c>
      <c r="D53" s="267" t="s">
        <v>797</v>
      </c>
      <c r="E53" s="409" t="s">
        <v>799</v>
      </c>
    </row>
    <row r="54" spans="1:7" x14ac:dyDescent="0.2">
      <c r="A54" s="3"/>
      <c r="B54" s="241"/>
      <c r="C54" s="532"/>
      <c r="D54" s="537"/>
      <c r="E54" s="532"/>
    </row>
    <row r="55" spans="1:7" x14ac:dyDescent="0.2">
      <c r="A55" s="3"/>
      <c r="B55" s="241"/>
      <c r="C55" s="532"/>
      <c r="D55" s="537"/>
      <c r="E55" s="532"/>
    </row>
    <row r="56" spans="1:7" x14ac:dyDescent="0.2">
      <c r="A56" s="83" t="s">
        <v>540</v>
      </c>
      <c r="B56" s="241">
        <v>105</v>
      </c>
      <c r="C56" s="532">
        <v>0</v>
      </c>
      <c r="D56" s="538">
        <v>0</v>
      </c>
      <c r="E56" s="532">
        <v>0</v>
      </c>
    </row>
    <row r="57" spans="1:7" x14ac:dyDescent="0.2">
      <c r="A57" s="5"/>
      <c r="B57" s="241"/>
      <c r="C57" s="532"/>
      <c r="D57" s="538"/>
      <c r="E57" s="532"/>
    </row>
    <row r="58" spans="1:7" x14ac:dyDescent="0.2">
      <c r="A58" s="83" t="s">
        <v>541</v>
      </c>
      <c r="B58" s="241"/>
      <c r="C58" s="532"/>
      <c r="D58" s="538"/>
      <c r="E58" s="532"/>
    </row>
    <row r="59" spans="1:7" x14ac:dyDescent="0.2">
      <c r="A59" s="5"/>
      <c r="B59" s="241"/>
      <c r="C59" s="532"/>
      <c r="D59" s="538"/>
      <c r="E59" s="532"/>
    </row>
    <row r="60" spans="1:7" x14ac:dyDescent="0.2">
      <c r="A60" s="83" t="s">
        <v>765</v>
      </c>
      <c r="B60" s="241">
        <v>110</v>
      </c>
      <c r="C60" s="532"/>
      <c r="D60" s="538"/>
      <c r="E60" s="532"/>
    </row>
    <row r="61" spans="1:7" x14ac:dyDescent="0.2">
      <c r="A61" s="5"/>
      <c r="B61" s="241"/>
      <c r="C61" s="532"/>
      <c r="D61" s="538"/>
      <c r="E61" s="532"/>
    </row>
    <row r="62" spans="1:7" x14ac:dyDescent="0.2">
      <c r="A62" s="83" t="s">
        <v>766</v>
      </c>
      <c r="B62" s="241">
        <v>111</v>
      </c>
      <c r="C62" s="532"/>
      <c r="D62" s="538"/>
      <c r="E62" s="532"/>
    </row>
    <row r="63" spans="1:7" x14ac:dyDescent="0.2">
      <c r="A63" s="5"/>
      <c r="B63" s="241"/>
      <c r="C63" s="532"/>
      <c r="D63" s="538"/>
      <c r="E63" s="532"/>
    </row>
    <row r="64" spans="1:7" x14ac:dyDescent="0.2">
      <c r="A64" s="83" t="s">
        <v>767</v>
      </c>
      <c r="B64" s="241">
        <v>112</v>
      </c>
      <c r="C64" s="532"/>
      <c r="D64" s="538"/>
      <c r="E64" s="532"/>
    </row>
    <row r="65" spans="1:5" x14ac:dyDescent="0.2">
      <c r="A65" s="83"/>
      <c r="B65" s="241"/>
      <c r="C65" s="532"/>
      <c r="D65" s="538"/>
      <c r="E65" s="532"/>
    </row>
    <row r="66" spans="1:5" x14ac:dyDescent="0.2">
      <c r="A66" s="83" t="s">
        <v>772</v>
      </c>
      <c r="B66" s="241"/>
      <c r="C66" s="532"/>
      <c r="D66" s="538"/>
      <c r="E66" s="532"/>
    </row>
    <row r="67" spans="1:5" x14ac:dyDescent="0.2">
      <c r="A67" s="104"/>
      <c r="B67" s="241">
        <v>113</v>
      </c>
      <c r="C67" s="532"/>
      <c r="D67" s="538"/>
      <c r="E67" s="532"/>
    </row>
    <row r="68" spans="1:5" x14ac:dyDescent="0.2">
      <c r="A68" s="83" t="s">
        <v>542</v>
      </c>
      <c r="B68" s="241"/>
      <c r="C68" s="532"/>
      <c r="D68" s="538"/>
      <c r="E68" s="532"/>
    </row>
    <row r="69" spans="1:5" x14ac:dyDescent="0.2">
      <c r="A69" s="104"/>
      <c r="B69" s="241"/>
      <c r="C69" s="532"/>
      <c r="D69" s="538"/>
      <c r="E69" s="532"/>
    </row>
    <row r="70" spans="1:5" x14ac:dyDescent="0.2">
      <c r="A70" s="83" t="s">
        <v>773</v>
      </c>
      <c r="B70" s="241">
        <v>120</v>
      </c>
      <c r="C70" s="532">
        <v>0</v>
      </c>
      <c r="D70" s="538">
        <v>0</v>
      </c>
      <c r="E70" s="532">
        <v>0</v>
      </c>
    </row>
    <row r="71" spans="1:5" x14ac:dyDescent="0.2">
      <c r="A71" s="5"/>
      <c r="B71" s="241"/>
      <c r="C71" s="532"/>
      <c r="D71" s="538"/>
      <c r="E71" s="532"/>
    </row>
    <row r="72" spans="1:5" x14ac:dyDescent="0.2">
      <c r="A72" s="83" t="s">
        <v>774</v>
      </c>
      <c r="B72" s="241">
        <v>1200</v>
      </c>
      <c r="C72" s="532"/>
      <c r="D72" s="538"/>
      <c r="E72" s="532"/>
    </row>
    <row r="73" spans="1:5" x14ac:dyDescent="0.2">
      <c r="A73" s="5"/>
      <c r="B73" s="241"/>
      <c r="C73" s="532"/>
      <c r="D73" s="538"/>
      <c r="E73" s="532"/>
    </row>
    <row r="74" spans="1:5" x14ac:dyDescent="0.2">
      <c r="A74" s="83" t="s">
        <v>775</v>
      </c>
      <c r="B74" s="241">
        <v>1201</v>
      </c>
      <c r="C74" s="532"/>
      <c r="D74" s="538"/>
      <c r="E74" s="532"/>
    </row>
    <row r="75" spans="1:5" x14ac:dyDescent="0.2">
      <c r="A75" s="5"/>
      <c r="B75" s="241"/>
      <c r="C75" s="532"/>
      <c r="D75" s="538"/>
      <c r="E75" s="532"/>
    </row>
    <row r="76" spans="1:5" x14ac:dyDescent="0.2">
      <c r="A76" s="83" t="s">
        <v>776</v>
      </c>
      <c r="B76" s="241">
        <v>1202</v>
      </c>
      <c r="C76" s="532"/>
      <c r="D76" s="538"/>
      <c r="E76" s="532"/>
    </row>
    <row r="77" spans="1:5" x14ac:dyDescent="0.2">
      <c r="A77" s="5"/>
      <c r="B77" s="241"/>
      <c r="C77" s="532"/>
      <c r="D77" s="538"/>
      <c r="E77" s="532"/>
    </row>
    <row r="78" spans="1:5" x14ac:dyDescent="0.2">
      <c r="A78" s="83" t="s">
        <v>777</v>
      </c>
      <c r="B78" s="241">
        <v>1203</v>
      </c>
      <c r="C78" s="532"/>
      <c r="D78" s="538"/>
      <c r="E78" s="532"/>
    </row>
    <row r="79" spans="1:5" x14ac:dyDescent="0.2">
      <c r="A79" s="5"/>
      <c r="B79" s="241"/>
      <c r="C79" s="532"/>
      <c r="D79" s="538"/>
      <c r="E79" s="532"/>
    </row>
    <row r="80" spans="1:5" x14ac:dyDescent="0.2">
      <c r="A80" s="83" t="s">
        <v>778</v>
      </c>
      <c r="B80" s="241">
        <v>121</v>
      </c>
      <c r="C80" s="532">
        <v>0</v>
      </c>
      <c r="D80" s="538">
        <v>0</v>
      </c>
      <c r="E80" s="532">
        <v>0</v>
      </c>
    </row>
    <row r="81" spans="1:5" x14ac:dyDescent="0.2">
      <c r="A81" s="5"/>
      <c r="B81" s="241"/>
      <c r="C81" s="532"/>
      <c r="D81" s="538"/>
      <c r="E81" s="532"/>
    </row>
    <row r="82" spans="1:5" x14ac:dyDescent="0.2">
      <c r="A82" s="83" t="s">
        <v>774</v>
      </c>
      <c r="B82" s="241">
        <v>1210</v>
      </c>
      <c r="C82" s="532"/>
      <c r="D82" s="538"/>
      <c r="E82" s="532"/>
    </row>
    <row r="83" spans="1:5" x14ac:dyDescent="0.2">
      <c r="A83" s="5"/>
      <c r="B83" s="241"/>
      <c r="C83" s="532"/>
      <c r="D83" s="538"/>
      <c r="E83" s="532"/>
    </row>
    <row r="84" spans="1:5" x14ac:dyDescent="0.2">
      <c r="A84" s="83" t="s">
        <v>775</v>
      </c>
      <c r="B84" s="241">
        <v>1211</v>
      </c>
      <c r="C84" s="532"/>
      <c r="D84" s="538"/>
      <c r="E84" s="532"/>
    </row>
    <row r="85" spans="1:5" x14ac:dyDescent="0.2">
      <c r="A85" s="5"/>
      <c r="B85" s="241"/>
      <c r="C85" s="532"/>
      <c r="D85" s="538"/>
      <c r="E85" s="532"/>
    </row>
    <row r="86" spans="1:5" x14ac:dyDescent="0.2">
      <c r="A86" s="83" t="s">
        <v>776</v>
      </c>
      <c r="B86" s="241">
        <v>1212</v>
      </c>
      <c r="C86" s="532"/>
      <c r="D86" s="538"/>
      <c r="E86" s="532"/>
    </row>
    <row r="87" spans="1:5" x14ac:dyDescent="0.2">
      <c r="A87" s="5"/>
      <c r="B87" s="241"/>
      <c r="C87" s="532"/>
      <c r="D87" s="538"/>
      <c r="E87" s="532"/>
    </row>
    <row r="88" spans="1:5" x14ac:dyDescent="0.2">
      <c r="A88" s="83" t="s">
        <v>777</v>
      </c>
      <c r="B88" s="241">
        <v>1213</v>
      </c>
      <c r="C88" s="532"/>
      <c r="D88" s="538"/>
      <c r="E88" s="532"/>
    </row>
    <row r="89" spans="1:5" x14ac:dyDescent="0.2">
      <c r="A89" s="104"/>
      <c r="B89" s="241"/>
      <c r="C89" s="532"/>
      <c r="D89" s="538"/>
      <c r="E89" s="532"/>
    </row>
    <row r="90" spans="1:5" x14ac:dyDescent="0.2">
      <c r="A90" s="83" t="s">
        <v>543</v>
      </c>
      <c r="B90" s="241"/>
      <c r="C90" s="532"/>
      <c r="D90" s="538"/>
      <c r="E90" s="532"/>
    </row>
    <row r="91" spans="1:5" x14ac:dyDescent="0.2">
      <c r="A91" s="104"/>
      <c r="B91" s="241"/>
      <c r="C91" s="532"/>
      <c r="D91" s="538"/>
      <c r="E91" s="532"/>
    </row>
    <row r="92" spans="1:5" x14ac:dyDescent="0.2">
      <c r="A92" s="83" t="s">
        <v>490</v>
      </c>
      <c r="B92" s="241">
        <v>130</v>
      </c>
      <c r="C92" s="532"/>
      <c r="D92" s="538"/>
      <c r="E92" s="532"/>
    </row>
    <row r="93" spans="1:5" x14ac:dyDescent="0.2">
      <c r="A93" s="5"/>
      <c r="B93" s="241"/>
      <c r="C93" s="532"/>
      <c r="D93" s="538"/>
      <c r="E93" s="532"/>
    </row>
    <row r="94" spans="1:5" x14ac:dyDescent="0.2">
      <c r="A94" s="83" t="s">
        <v>491</v>
      </c>
      <c r="B94" s="241">
        <v>134</v>
      </c>
      <c r="C94" s="532"/>
      <c r="D94" s="538"/>
      <c r="E94" s="532"/>
    </row>
    <row r="95" spans="1:5" x14ac:dyDescent="0.2">
      <c r="A95" s="5"/>
      <c r="B95" s="241"/>
      <c r="C95" s="532"/>
      <c r="D95" s="538"/>
      <c r="E95" s="532"/>
    </row>
    <row r="96" spans="1:5" x14ac:dyDescent="0.2">
      <c r="A96" s="83" t="s">
        <v>492</v>
      </c>
      <c r="B96" s="241">
        <v>132</v>
      </c>
      <c r="C96" s="532"/>
      <c r="D96" s="537"/>
      <c r="E96" s="532"/>
    </row>
    <row r="97" spans="1:7" x14ac:dyDescent="0.2">
      <c r="A97" s="5"/>
      <c r="B97" s="241"/>
      <c r="C97" s="532"/>
      <c r="D97" s="537"/>
      <c r="E97" s="532"/>
    </row>
    <row r="98" spans="1:7" x14ac:dyDescent="0.2">
      <c r="A98" s="83" t="s">
        <v>493</v>
      </c>
      <c r="B98" s="264">
        <v>133</v>
      </c>
      <c r="C98" s="535"/>
      <c r="D98" s="540"/>
      <c r="E98" s="535"/>
    </row>
    <row r="100" spans="1:7" ht="24" customHeight="1" x14ac:dyDescent="0.2">
      <c r="A100" s="107" t="s">
        <v>1197</v>
      </c>
      <c r="B100" s="292"/>
      <c r="C100" s="410"/>
      <c r="D100" s="408"/>
      <c r="E100" s="410"/>
      <c r="G100" s="17"/>
    </row>
    <row r="101" spans="1:7" ht="25.5" customHeight="1" x14ac:dyDescent="0.2">
      <c r="A101" s="111" t="s">
        <v>483</v>
      </c>
      <c r="B101" s="293" t="s">
        <v>2</v>
      </c>
      <c r="C101" s="411" t="s">
        <v>711</v>
      </c>
      <c r="D101" s="1048" t="s">
        <v>1198</v>
      </c>
      <c r="E101" s="1049"/>
      <c r="F101" s="17"/>
    </row>
    <row r="102" spans="1:7" x14ac:dyDescent="0.2">
      <c r="A102" s="3"/>
      <c r="B102" s="241"/>
      <c r="C102" s="532"/>
      <c r="D102" s="1043"/>
      <c r="E102" s="1044"/>
    </row>
    <row r="103" spans="1:7" x14ac:dyDescent="0.2">
      <c r="A103" s="83" t="s">
        <v>494</v>
      </c>
      <c r="B103" s="241">
        <v>150</v>
      </c>
      <c r="C103" s="532"/>
      <c r="D103" s="1043"/>
      <c r="E103" s="1044"/>
    </row>
    <row r="104" spans="1:7" x14ac:dyDescent="0.2">
      <c r="A104" s="5"/>
      <c r="B104" s="241"/>
      <c r="C104" s="532"/>
      <c r="D104" s="1043"/>
      <c r="E104" s="1044"/>
    </row>
    <row r="105" spans="1:7" x14ac:dyDescent="0.2">
      <c r="A105" s="83" t="s">
        <v>495</v>
      </c>
      <c r="B105" s="241">
        <v>151</v>
      </c>
      <c r="C105" s="532"/>
      <c r="D105" s="1043"/>
      <c r="E105" s="1044"/>
    </row>
    <row r="106" spans="1:7" x14ac:dyDescent="0.2">
      <c r="A106" s="5"/>
      <c r="B106" s="241"/>
      <c r="C106" s="532"/>
      <c r="D106" s="1043"/>
      <c r="E106" s="1044"/>
    </row>
    <row r="107" spans="1:7" x14ac:dyDescent="0.2">
      <c r="A107" s="83" t="s">
        <v>1199</v>
      </c>
      <c r="B107" s="264">
        <v>152</v>
      </c>
      <c r="C107" s="535"/>
      <c r="D107" s="1045"/>
      <c r="E107" s="1046"/>
    </row>
    <row r="110" spans="1:7" x14ac:dyDescent="0.2">
      <c r="A110" s="1042" t="s">
        <v>496</v>
      </c>
      <c r="B110" s="1042"/>
      <c r="C110" s="1042"/>
      <c r="D110" s="1042"/>
      <c r="E110" s="1042"/>
      <c r="F110" s="17"/>
      <c r="G110" s="49"/>
    </row>
    <row r="111" spans="1:7" x14ac:dyDescent="0.2">
      <c r="F111" s="17"/>
      <c r="G111" s="49"/>
    </row>
    <row r="112" spans="1:7" ht="38.25" x14ac:dyDescent="0.2">
      <c r="A112" s="112" t="s">
        <v>544</v>
      </c>
      <c r="B112" s="291" t="s">
        <v>2</v>
      </c>
      <c r="C112" s="412" t="s">
        <v>798</v>
      </c>
      <c r="D112" s="413" t="s">
        <v>797</v>
      </c>
      <c r="E112" s="414" t="s">
        <v>799</v>
      </c>
      <c r="F112" s="17"/>
      <c r="G112" s="49"/>
    </row>
    <row r="113" spans="1:7" x14ac:dyDescent="0.2">
      <c r="A113" s="106" t="s">
        <v>1200</v>
      </c>
      <c r="B113" s="294"/>
      <c r="C113" s="536"/>
      <c r="D113" s="541"/>
      <c r="E113" s="536"/>
      <c r="G113" s="49"/>
    </row>
    <row r="114" spans="1:7" x14ac:dyDescent="0.2">
      <c r="A114" s="83" t="s">
        <v>545</v>
      </c>
      <c r="B114" s="241"/>
      <c r="C114" s="532"/>
      <c r="D114" s="537"/>
      <c r="E114" s="532"/>
      <c r="G114" s="49"/>
    </row>
    <row r="115" spans="1:7" x14ac:dyDescent="0.2">
      <c r="A115" s="83" t="s">
        <v>546</v>
      </c>
      <c r="B115" s="241"/>
      <c r="C115" s="532"/>
      <c r="D115" s="537"/>
      <c r="E115" s="532"/>
      <c r="G115" s="49"/>
    </row>
    <row r="116" spans="1:7" x14ac:dyDescent="0.2">
      <c r="A116" s="106" t="s">
        <v>497</v>
      </c>
      <c r="B116" s="241">
        <v>205</v>
      </c>
      <c r="C116" s="532"/>
      <c r="D116" s="537"/>
      <c r="E116" s="532"/>
      <c r="G116" s="49"/>
    </row>
    <row r="117" spans="1:7" x14ac:dyDescent="0.2">
      <c r="A117" s="5"/>
      <c r="B117" s="241"/>
      <c r="C117" s="532"/>
      <c r="D117" s="537"/>
      <c r="E117" s="532"/>
      <c r="G117" s="49"/>
    </row>
    <row r="118" spans="1:7" x14ac:dyDescent="0.2">
      <c r="A118" s="83" t="s">
        <v>541</v>
      </c>
      <c r="B118" s="241"/>
      <c r="C118" s="532"/>
      <c r="D118" s="537"/>
      <c r="E118" s="532"/>
      <c r="G118" s="49"/>
    </row>
    <row r="119" spans="1:7" x14ac:dyDescent="0.2">
      <c r="B119" s="241"/>
      <c r="C119" s="532"/>
      <c r="D119" s="537"/>
      <c r="E119" s="532"/>
      <c r="G119" s="49"/>
    </row>
    <row r="120" spans="1:7" x14ac:dyDescent="0.2">
      <c r="A120" s="83" t="s">
        <v>779</v>
      </c>
      <c r="B120" s="241">
        <v>210</v>
      </c>
      <c r="C120" s="532"/>
      <c r="D120" s="537"/>
      <c r="E120" s="532"/>
      <c r="G120" s="49"/>
    </row>
    <row r="121" spans="1:7" x14ac:dyDescent="0.2">
      <c r="A121" s="5"/>
      <c r="B121" s="241"/>
      <c r="C121" s="532"/>
      <c r="D121" s="537"/>
      <c r="E121" s="532"/>
      <c r="G121" s="49"/>
    </row>
    <row r="122" spans="1:7" x14ac:dyDescent="0.2">
      <c r="A122" s="83" t="s">
        <v>780</v>
      </c>
      <c r="B122" s="241">
        <v>211</v>
      </c>
      <c r="C122" s="532"/>
      <c r="D122" s="537"/>
      <c r="E122" s="532"/>
      <c r="G122" s="49"/>
    </row>
    <row r="123" spans="1:7" x14ac:dyDescent="0.2">
      <c r="A123" s="5"/>
      <c r="B123" s="241"/>
      <c r="C123" s="532"/>
      <c r="D123" s="537"/>
      <c r="E123" s="532"/>
      <c r="G123" s="49"/>
    </row>
    <row r="124" spans="1:7" x14ac:dyDescent="0.2">
      <c r="A124" s="83" t="s">
        <v>781</v>
      </c>
      <c r="B124" s="241">
        <v>212</v>
      </c>
      <c r="C124" s="532"/>
      <c r="D124" s="537"/>
      <c r="E124" s="532"/>
      <c r="G124" s="49"/>
    </row>
    <row r="125" spans="1:7" x14ac:dyDescent="0.2">
      <c r="A125" s="5"/>
      <c r="B125" s="241"/>
      <c r="C125" s="532"/>
      <c r="D125" s="537"/>
      <c r="E125" s="532"/>
      <c r="G125" s="49"/>
    </row>
    <row r="126" spans="1:7" x14ac:dyDescent="0.2">
      <c r="A126" s="83" t="s">
        <v>782</v>
      </c>
      <c r="B126" s="264">
        <v>213</v>
      </c>
      <c r="C126" s="535"/>
      <c r="D126" s="540"/>
      <c r="E126" s="535"/>
      <c r="G126" s="49"/>
    </row>
    <row r="127" spans="1:7" x14ac:dyDescent="0.2">
      <c r="G127" s="49"/>
    </row>
    <row r="128" spans="1:7" ht="38.25" x14ac:dyDescent="0.2">
      <c r="A128" s="112" t="s">
        <v>547</v>
      </c>
      <c r="B128" s="291" t="s">
        <v>2</v>
      </c>
      <c r="C128" s="412" t="s">
        <v>798</v>
      </c>
      <c r="D128" s="413" t="s">
        <v>797</v>
      </c>
      <c r="E128" s="414" t="s">
        <v>799</v>
      </c>
      <c r="G128" s="49"/>
    </row>
    <row r="129" spans="1:7" x14ac:dyDescent="0.2">
      <c r="A129" s="83" t="s">
        <v>548</v>
      </c>
      <c r="B129" s="241"/>
      <c r="C129" s="532"/>
      <c r="D129" s="537"/>
      <c r="E129" s="532"/>
      <c r="F129" s="82"/>
      <c r="G129" s="49"/>
    </row>
    <row r="130" spans="1:7" x14ac:dyDescent="0.2">
      <c r="A130" s="83" t="s">
        <v>549</v>
      </c>
      <c r="B130" s="241"/>
      <c r="C130" s="532"/>
      <c r="D130" s="537"/>
      <c r="E130" s="532"/>
      <c r="G130" s="49"/>
    </row>
    <row r="131" spans="1:7" x14ac:dyDescent="0.2">
      <c r="A131" s="83" t="s">
        <v>550</v>
      </c>
      <c r="B131" s="241"/>
      <c r="C131" s="532"/>
      <c r="D131" s="537"/>
      <c r="E131" s="532"/>
      <c r="F131" s="82"/>
      <c r="G131" s="49"/>
    </row>
    <row r="132" spans="1:7" x14ac:dyDescent="0.2">
      <c r="A132" s="83" t="s">
        <v>551</v>
      </c>
      <c r="B132" s="241">
        <v>305</v>
      </c>
      <c r="C132" s="532"/>
      <c r="D132" s="538"/>
      <c r="E132" s="532"/>
      <c r="F132" s="82"/>
      <c r="G132" s="49"/>
    </row>
    <row r="133" spans="1:7" x14ac:dyDescent="0.2">
      <c r="A133" s="83"/>
      <c r="B133" s="241"/>
      <c r="C133" s="532"/>
      <c r="D133" s="538"/>
      <c r="E133" s="532"/>
      <c r="F133" s="82"/>
    </row>
    <row r="134" spans="1:7" x14ac:dyDescent="0.2">
      <c r="A134" s="83" t="s">
        <v>541</v>
      </c>
      <c r="B134" s="241"/>
      <c r="C134" s="532"/>
      <c r="D134" s="538"/>
      <c r="E134" s="532"/>
      <c r="F134" s="82"/>
    </row>
    <row r="135" spans="1:7" x14ac:dyDescent="0.2">
      <c r="A135" s="5"/>
      <c r="B135" s="241"/>
      <c r="C135" s="532"/>
      <c r="D135" s="538"/>
      <c r="E135" s="532"/>
    </row>
    <row r="136" spans="1:7" x14ac:dyDescent="0.2">
      <c r="A136" s="83" t="s">
        <v>779</v>
      </c>
      <c r="B136" s="241">
        <v>310</v>
      </c>
      <c r="C136" s="532"/>
      <c r="D136" s="538"/>
      <c r="E136" s="532"/>
      <c r="F136" s="82"/>
    </row>
    <row r="137" spans="1:7" x14ac:dyDescent="0.2">
      <c r="A137" s="5"/>
      <c r="B137" s="241"/>
      <c r="C137" s="532"/>
      <c r="D137" s="538"/>
      <c r="E137" s="532"/>
    </row>
    <row r="138" spans="1:7" x14ac:dyDescent="0.2">
      <c r="A138" s="83" t="s">
        <v>780</v>
      </c>
      <c r="B138" s="241">
        <v>311</v>
      </c>
      <c r="C138" s="532"/>
      <c r="D138" s="538"/>
      <c r="E138" s="532"/>
      <c r="F138" s="82"/>
    </row>
    <row r="139" spans="1:7" x14ac:dyDescent="0.2">
      <c r="A139" s="5"/>
      <c r="B139" s="241"/>
      <c r="C139" s="532"/>
      <c r="D139" s="538"/>
      <c r="E139" s="532"/>
    </row>
    <row r="140" spans="1:7" x14ac:dyDescent="0.2">
      <c r="A140" s="83" t="s">
        <v>781</v>
      </c>
      <c r="B140" s="241">
        <v>312</v>
      </c>
      <c r="C140" s="532"/>
      <c r="D140" s="538"/>
      <c r="E140" s="532"/>
      <c r="F140" s="82"/>
    </row>
    <row r="141" spans="1:7" x14ac:dyDescent="0.2">
      <c r="A141" s="5"/>
      <c r="B141" s="241"/>
      <c r="C141" s="532"/>
      <c r="D141" s="538"/>
      <c r="E141" s="532"/>
    </row>
    <row r="142" spans="1:7" x14ac:dyDescent="0.2">
      <c r="A142" s="83" t="s">
        <v>782</v>
      </c>
      <c r="B142" s="241">
        <v>313</v>
      </c>
      <c r="C142" s="532"/>
      <c r="D142" s="538"/>
      <c r="E142" s="532"/>
      <c r="F142" s="82"/>
    </row>
    <row r="143" spans="1:7" x14ac:dyDescent="0.2">
      <c r="A143" s="103"/>
      <c r="B143" s="241"/>
      <c r="C143" s="532"/>
      <c r="D143" s="538"/>
      <c r="E143" s="532"/>
    </row>
    <row r="144" spans="1:7" x14ac:dyDescent="0.2">
      <c r="A144" s="83" t="s">
        <v>552</v>
      </c>
      <c r="B144" s="241"/>
      <c r="C144" s="532"/>
      <c r="D144" s="538"/>
      <c r="E144" s="532"/>
      <c r="F144" s="82"/>
    </row>
    <row r="145" spans="1:6" x14ac:dyDescent="0.2">
      <c r="A145" s="5"/>
      <c r="B145" s="241"/>
      <c r="C145" s="532"/>
      <c r="D145" s="538"/>
      <c r="E145" s="532"/>
    </row>
    <row r="146" spans="1:6" x14ac:dyDescent="0.2">
      <c r="A146" s="83" t="s">
        <v>783</v>
      </c>
      <c r="B146" s="241">
        <v>340</v>
      </c>
      <c r="C146" s="532"/>
      <c r="D146" s="538"/>
      <c r="E146" s="532"/>
      <c r="F146" s="82"/>
    </row>
    <row r="147" spans="1:6" x14ac:dyDescent="0.2">
      <c r="A147" s="5"/>
      <c r="B147" s="241"/>
      <c r="C147" s="532"/>
      <c r="D147" s="538"/>
      <c r="E147" s="532"/>
    </row>
    <row r="148" spans="1:6" x14ac:dyDescent="0.2">
      <c r="A148" s="83" t="s">
        <v>784</v>
      </c>
      <c r="B148" s="241">
        <v>341</v>
      </c>
      <c r="C148" s="532"/>
      <c r="D148" s="538"/>
      <c r="E148" s="532"/>
      <c r="F148" s="82"/>
    </row>
    <row r="149" spans="1:6" x14ac:dyDescent="0.2">
      <c r="A149" s="5"/>
      <c r="B149" s="241"/>
      <c r="C149" s="532"/>
      <c r="D149" s="538"/>
      <c r="E149" s="532"/>
    </row>
    <row r="150" spans="1:6" x14ac:dyDescent="0.2">
      <c r="A150" s="83" t="s">
        <v>785</v>
      </c>
      <c r="B150" s="241">
        <v>342</v>
      </c>
      <c r="C150" s="532"/>
      <c r="D150" s="538"/>
      <c r="E150" s="532"/>
      <c r="F150" s="82"/>
    </row>
    <row r="151" spans="1:6" x14ac:dyDescent="0.2">
      <c r="A151" s="5"/>
      <c r="B151" s="241"/>
      <c r="C151" s="532"/>
      <c r="D151" s="538"/>
      <c r="E151" s="532"/>
    </row>
    <row r="152" spans="1:6" x14ac:dyDescent="0.2">
      <c r="A152" s="83" t="s">
        <v>786</v>
      </c>
      <c r="B152" s="241">
        <v>343</v>
      </c>
      <c r="C152" s="532"/>
      <c r="D152" s="538"/>
      <c r="E152" s="532"/>
      <c r="F152" s="82"/>
    </row>
    <row r="153" spans="1:6" x14ac:dyDescent="0.2">
      <c r="A153" s="103"/>
      <c r="B153" s="241"/>
      <c r="C153" s="532"/>
      <c r="D153" s="537"/>
      <c r="E153" s="532"/>
    </row>
    <row r="154" spans="1:6" x14ac:dyDescent="0.2">
      <c r="A154" s="83" t="s">
        <v>498</v>
      </c>
      <c r="B154" s="241"/>
      <c r="C154" s="532"/>
      <c r="D154" s="537"/>
      <c r="E154" s="532"/>
      <c r="F154" s="82"/>
    </row>
    <row r="155" spans="1:6" x14ac:dyDescent="0.2">
      <c r="A155" s="83" t="s">
        <v>499</v>
      </c>
      <c r="B155" s="241"/>
      <c r="C155" s="532"/>
      <c r="D155" s="537"/>
      <c r="E155" s="532"/>
    </row>
    <row r="156" spans="1:6" x14ac:dyDescent="0.2">
      <c r="A156" s="83" t="s">
        <v>1201</v>
      </c>
      <c r="B156" s="264">
        <v>350</v>
      </c>
      <c r="C156" s="535"/>
      <c r="D156" s="540"/>
      <c r="E156" s="535"/>
      <c r="F156" s="82"/>
    </row>
    <row r="157" spans="1:6" x14ac:dyDescent="0.2">
      <c r="F157" s="82"/>
    </row>
    <row r="158" spans="1:6" x14ac:dyDescent="0.2">
      <c r="A158" s="1042" t="s">
        <v>500</v>
      </c>
      <c r="B158" s="1042"/>
      <c r="C158" s="1042"/>
      <c r="D158" s="1042"/>
      <c r="E158" s="1042"/>
      <c r="F158" s="82"/>
    </row>
    <row r="159" spans="1:6" x14ac:dyDescent="0.2">
      <c r="A159" s="68"/>
      <c r="B159" s="231" t="s">
        <v>2</v>
      </c>
      <c r="C159" s="210" t="s">
        <v>553</v>
      </c>
      <c r="D159" s="267" t="s">
        <v>2</v>
      </c>
      <c r="E159" s="210" t="s">
        <v>554</v>
      </c>
    </row>
    <row r="160" spans="1:6" x14ac:dyDescent="0.2">
      <c r="A160" s="83" t="s">
        <v>555</v>
      </c>
      <c r="B160" s="241"/>
      <c r="C160" s="532"/>
      <c r="D160" s="415"/>
      <c r="E160" s="532"/>
    </row>
    <row r="161" spans="1:5" x14ac:dyDescent="0.2">
      <c r="A161" s="83" t="s">
        <v>556</v>
      </c>
      <c r="B161" s="241"/>
      <c r="C161" s="532"/>
      <c r="D161" s="415"/>
      <c r="E161" s="532"/>
    </row>
    <row r="162" spans="1:5" x14ac:dyDescent="0.2">
      <c r="A162" s="71"/>
      <c r="B162" s="241"/>
      <c r="C162" s="532"/>
      <c r="D162" s="415"/>
      <c r="E162" s="532"/>
    </row>
    <row r="163" spans="1:5" x14ac:dyDescent="0.2">
      <c r="A163" s="83" t="s">
        <v>787</v>
      </c>
      <c r="B163" s="241">
        <v>5801</v>
      </c>
      <c r="C163" s="532"/>
      <c r="D163" s="415">
        <v>5811</v>
      </c>
      <c r="E163" s="532"/>
    </row>
    <row r="164" spans="1:5" x14ac:dyDescent="0.2">
      <c r="A164" s="71"/>
      <c r="B164" s="241"/>
      <c r="C164" s="532"/>
      <c r="D164" s="415"/>
      <c r="E164" s="532"/>
    </row>
    <row r="165" spans="1:5" x14ac:dyDescent="0.2">
      <c r="A165" s="83" t="s">
        <v>788</v>
      </c>
      <c r="B165" s="241">
        <v>5802</v>
      </c>
      <c r="C165" s="532"/>
      <c r="D165" s="415">
        <v>5812</v>
      </c>
      <c r="E165" s="532"/>
    </row>
    <row r="166" spans="1:5" x14ac:dyDescent="0.2">
      <c r="A166" s="71"/>
      <c r="B166" s="241"/>
      <c r="C166" s="532"/>
      <c r="D166" s="415"/>
      <c r="E166" s="532"/>
    </row>
    <row r="167" spans="1:5" x14ac:dyDescent="0.2">
      <c r="A167" s="83" t="s">
        <v>1202</v>
      </c>
      <c r="B167" s="241">
        <v>5803</v>
      </c>
      <c r="C167" s="532"/>
      <c r="D167" s="415">
        <v>5813</v>
      </c>
      <c r="E167" s="532"/>
    </row>
    <row r="168" spans="1:5" x14ac:dyDescent="0.2">
      <c r="A168" s="71"/>
      <c r="B168" s="241"/>
      <c r="C168" s="532"/>
      <c r="D168" s="415"/>
      <c r="E168" s="532"/>
    </row>
    <row r="169" spans="1:5" x14ac:dyDescent="0.2">
      <c r="A169" s="83" t="s">
        <v>789</v>
      </c>
      <c r="B169" s="241">
        <v>58031</v>
      </c>
      <c r="C169" s="532"/>
      <c r="D169" s="415">
        <v>58131</v>
      </c>
      <c r="E169" s="532"/>
    </row>
    <row r="170" spans="1:5" x14ac:dyDescent="0.2">
      <c r="A170" s="71"/>
      <c r="B170" s="241"/>
      <c r="C170" s="532"/>
      <c r="D170" s="415"/>
      <c r="E170" s="532"/>
    </row>
    <row r="171" spans="1:5" x14ac:dyDescent="0.2">
      <c r="A171" s="83" t="s">
        <v>790</v>
      </c>
      <c r="B171" s="241">
        <v>58032</v>
      </c>
      <c r="C171" s="532"/>
      <c r="D171" s="415">
        <v>58132</v>
      </c>
      <c r="E171" s="532"/>
    </row>
    <row r="172" spans="1:5" x14ac:dyDescent="0.2">
      <c r="A172" s="71"/>
      <c r="B172" s="241"/>
      <c r="C172" s="532"/>
      <c r="D172" s="415"/>
      <c r="E172" s="532"/>
    </row>
    <row r="173" spans="1:5" x14ac:dyDescent="0.2">
      <c r="A173" s="83" t="s">
        <v>791</v>
      </c>
      <c r="B173" s="241">
        <v>58033</v>
      </c>
      <c r="C173" s="532"/>
      <c r="D173" s="415">
        <v>58133</v>
      </c>
      <c r="E173" s="532"/>
    </row>
    <row r="174" spans="1:5" x14ac:dyDescent="0.2">
      <c r="A174" s="71"/>
      <c r="B174" s="241"/>
      <c r="C174" s="532"/>
      <c r="D174" s="415"/>
      <c r="E174" s="532"/>
    </row>
    <row r="175" spans="1:5" x14ac:dyDescent="0.2">
      <c r="A175" s="83" t="s">
        <v>557</v>
      </c>
      <c r="B175" s="241"/>
      <c r="C175" s="532"/>
      <c r="D175" s="415"/>
      <c r="E175" s="532"/>
    </row>
    <row r="176" spans="1:5" x14ac:dyDescent="0.2">
      <c r="A176" s="83" t="s">
        <v>558</v>
      </c>
      <c r="B176" s="241"/>
      <c r="C176" s="532"/>
      <c r="D176" s="415"/>
      <c r="E176" s="532"/>
    </row>
    <row r="177" spans="1:5" x14ac:dyDescent="0.2">
      <c r="A177" s="83" t="s">
        <v>787</v>
      </c>
      <c r="B177" s="241">
        <v>5821</v>
      </c>
      <c r="C177" s="532"/>
      <c r="D177" s="415">
        <v>5831</v>
      </c>
      <c r="E177" s="532"/>
    </row>
    <row r="178" spans="1:5" x14ac:dyDescent="0.2">
      <c r="A178" s="71"/>
      <c r="B178" s="241"/>
      <c r="C178" s="532"/>
      <c r="D178" s="415"/>
      <c r="E178" s="532"/>
    </row>
    <row r="179" spans="1:5" x14ac:dyDescent="0.2">
      <c r="A179" s="83" t="s">
        <v>792</v>
      </c>
      <c r="B179" s="241">
        <v>5822</v>
      </c>
      <c r="C179" s="532"/>
      <c r="D179" s="415">
        <v>5832</v>
      </c>
      <c r="E179" s="532"/>
    </row>
    <row r="180" spans="1:5" x14ac:dyDescent="0.2">
      <c r="A180" s="71"/>
      <c r="B180" s="241"/>
      <c r="C180" s="532"/>
      <c r="D180" s="415"/>
      <c r="E180" s="532"/>
    </row>
    <row r="181" spans="1:5" x14ac:dyDescent="0.2">
      <c r="A181" s="83" t="s">
        <v>1202</v>
      </c>
      <c r="B181" s="241">
        <v>5823</v>
      </c>
      <c r="C181" s="532"/>
      <c r="D181" s="415">
        <v>5833</v>
      </c>
      <c r="E181" s="532"/>
    </row>
    <row r="182" spans="1:5" x14ac:dyDescent="0.2">
      <c r="A182" s="71"/>
      <c r="B182" s="241"/>
      <c r="C182" s="532"/>
      <c r="D182" s="415"/>
      <c r="E182" s="532"/>
    </row>
    <row r="183" spans="1:5" x14ac:dyDescent="0.2">
      <c r="A183" s="83" t="s">
        <v>559</v>
      </c>
      <c r="B183" s="241"/>
      <c r="C183" s="532"/>
      <c r="D183" s="415"/>
      <c r="E183" s="532"/>
    </row>
    <row r="184" spans="1:5" x14ac:dyDescent="0.2">
      <c r="A184" s="83" t="s">
        <v>560</v>
      </c>
      <c r="B184" s="241"/>
      <c r="C184" s="532"/>
      <c r="D184" s="415"/>
      <c r="E184" s="532"/>
    </row>
    <row r="185" spans="1:5" x14ac:dyDescent="0.2">
      <c r="A185" s="71"/>
      <c r="B185" s="241"/>
      <c r="C185" s="532"/>
      <c r="D185" s="415"/>
      <c r="E185" s="532"/>
    </row>
    <row r="186" spans="1:5" x14ac:dyDescent="0.2">
      <c r="A186" s="83" t="s">
        <v>787</v>
      </c>
      <c r="B186" s="241">
        <v>5841</v>
      </c>
      <c r="C186" s="532"/>
      <c r="D186" s="415">
        <v>5851</v>
      </c>
      <c r="E186" s="532"/>
    </row>
    <row r="187" spans="1:5" x14ac:dyDescent="0.2">
      <c r="A187" s="71"/>
      <c r="B187" s="241"/>
      <c r="C187" s="532"/>
      <c r="D187" s="415"/>
      <c r="E187" s="532"/>
    </row>
    <row r="188" spans="1:5" x14ac:dyDescent="0.2">
      <c r="A188" s="83" t="s">
        <v>788</v>
      </c>
      <c r="B188" s="241">
        <v>5842</v>
      </c>
      <c r="C188" s="532"/>
      <c r="D188" s="415">
        <v>5852</v>
      </c>
      <c r="E188" s="532"/>
    </row>
    <row r="189" spans="1:5" x14ac:dyDescent="0.2">
      <c r="A189" s="71"/>
      <c r="B189" s="241"/>
      <c r="C189" s="532"/>
      <c r="D189" s="415"/>
      <c r="E189" s="532"/>
    </row>
    <row r="190" spans="1:5" x14ac:dyDescent="0.2">
      <c r="A190" s="83" t="s">
        <v>1202</v>
      </c>
      <c r="B190" s="264">
        <v>5843</v>
      </c>
      <c r="C190" s="535"/>
      <c r="D190" s="416">
        <v>5853</v>
      </c>
      <c r="E190" s="535"/>
    </row>
  </sheetData>
  <protectedRanges>
    <protectedRange sqref="C1:E2 A1:IV1 C191:E65536" name="Plage2"/>
    <protectedRange sqref="C3:E190" name="Plage2_1"/>
  </protectedRanges>
  <mergeCells count="11">
    <mergeCell ref="A3:B3"/>
    <mergeCell ref="D101:E101"/>
    <mergeCell ref="D102:E102"/>
    <mergeCell ref="A110:E110"/>
    <mergeCell ref="B1:C1"/>
    <mergeCell ref="A158:E158"/>
    <mergeCell ref="D103:E103"/>
    <mergeCell ref="D104:E104"/>
    <mergeCell ref="D105:E105"/>
    <mergeCell ref="D106:E106"/>
    <mergeCell ref="D107:E107"/>
  </mergeCells>
  <phoneticPr fontId="0" type="noConversion"/>
  <pageMargins left="0.7" right="0.7" top="0.75" bottom="0.75" header="0.3" footer="0.3"/>
  <pageSetup paperSize="9" scale="73" fitToHeight="0" orientation="portrait" r:id="rId1"/>
  <rowBreaks count="3" manualBreakCount="3">
    <brk id="48" max="16383" man="1"/>
    <brk id="108" max="16383" man="1"/>
    <brk id="156" max="16383" man="1"/>
  </rowBreaks>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52"/>
  <sheetViews>
    <sheetView topLeftCell="A43" workbookViewId="0">
      <selection activeCell="A52" sqref="A52:XFD52"/>
    </sheetView>
  </sheetViews>
  <sheetFormatPr defaultColWidth="11.42578125" defaultRowHeight="12.75" x14ac:dyDescent="0.2"/>
  <cols>
    <col min="1" max="3" width="11.42578125" customWidth="1"/>
    <col min="4" max="4" width="42.7109375" customWidth="1"/>
    <col min="5" max="5" width="17.85546875" customWidth="1"/>
    <col min="6" max="6" width="19" customWidth="1"/>
    <col min="7" max="7" width="12.140625" customWidth="1"/>
    <col min="8" max="8" width="11.42578125" customWidth="1"/>
    <col min="9" max="9" width="13.140625" customWidth="1"/>
  </cols>
  <sheetData>
    <row r="1" spans="1:7" x14ac:dyDescent="0.2">
      <c r="A1" s="501" t="s">
        <v>934</v>
      </c>
      <c r="B1" s="501"/>
      <c r="C1" s="501"/>
      <c r="D1" s="501"/>
      <c r="E1" s="501"/>
      <c r="F1" s="501"/>
      <c r="G1" s="501"/>
    </row>
    <row r="2" spans="1:7" x14ac:dyDescent="0.2">
      <c r="E2" s="441" t="s">
        <v>141</v>
      </c>
      <c r="F2" s="421" t="s">
        <v>1218</v>
      </c>
      <c r="G2" s="421" t="s">
        <v>936</v>
      </c>
    </row>
    <row r="3" spans="1:7" x14ac:dyDescent="0.2">
      <c r="A3" s="441" t="s">
        <v>345</v>
      </c>
      <c r="B3" s="47"/>
      <c r="C3" s="47"/>
      <c r="D3" s="47"/>
      <c r="E3" s="492">
        <f>Passiva!E71</f>
        <v>0</v>
      </c>
      <c r="F3" s="493">
        <f>F5+F7+F13+F18</f>
        <v>0</v>
      </c>
      <c r="G3" s="494">
        <f>E3-F3</f>
        <v>0</v>
      </c>
    </row>
    <row r="4" spans="1:7" x14ac:dyDescent="0.2">
      <c r="A4" s="495"/>
      <c r="B4" s="468"/>
      <c r="C4" s="468"/>
      <c r="D4" s="468"/>
      <c r="E4" s="495"/>
      <c r="F4" s="496" t="s">
        <v>937</v>
      </c>
    </row>
    <row r="5" spans="1:7" x14ac:dyDescent="0.2">
      <c r="A5" s="308"/>
      <c r="B5" s="117" t="s">
        <v>174</v>
      </c>
      <c r="E5" s="75">
        <f>Passiva!E72</f>
        <v>0</v>
      </c>
      <c r="F5" s="75">
        <f>SUM('6.9 bis'!H8:AC8)</f>
        <v>0</v>
      </c>
      <c r="G5" s="497">
        <f>E5-F5</f>
        <v>0</v>
      </c>
    </row>
    <row r="6" spans="1:7" x14ac:dyDescent="0.2">
      <c r="A6" s="308"/>
      <c r="B6" s="117"/>
      <c r="E6" s="75"/>
      <c r="F6" s="75"/>
      <c r="G6" s="497"/>
    </row>
    <row r="7" spans="1:7" x14ac:dyDescent="0.2">
      <c r="A7" s="212"/>
      <c r="B7" s="117" t="s">
        <v>175</v>
      </c>
      <c r="E7" s="75">
        <f>Passiva!E74</f>
        <v>0</v>
      </c>
      <c r="F7" s="75">
        <f>SUM('6.9 bis'!H10:AC10)</f>
        <v>0</v>
      </c>
      <c r="G7" s="497">
        <f>E7-F7</f>
        <v>0</v>
      </c>
    </row>
    <row r="8" spans="1:7" x14ac:dyDescent="0.2">
      <c r="A8" s="308"/>
      <c r="B8" s="117" t="s">
        <v>179</v>
      </c>
      <c r="E8" s="75">
        <f>Passiva!E75</f>
        <v>0</v>
      </c>
      <c r="F8" s="75">
        <f>SUM('6.9 bis'!H11:AC11)</f>
        <v>0</v>
      </c>
      <c r="G8" s="497">
        <f t="shared" ref="G8:G10" si="0">E8-F8</f>
        <v>0</v>
      </c>
    </row>
    <row r="9" spans="1:7" x14ac:dyDescent="0.2">
      <c r="A9" s="308"/>
      <c r="B9" s="117" t="s">
        <v>180</v>
      </c>
      <c r="E9" s="75">
        <f>Passiva!E76</f>
        <v>0</v>
      </c>
      <c r="F9" s="75">
        <f>SUM('6.9 bis'!H12:AC12)</f>
        <v>0</v>
      </c>
      <c r="G9" s="497">
        <f t="shared" si="0"/>
        <v>0</v>
      </c>
    </row>
    <row r="10" spans="1:7" x14ac:dyDescent="0.2">
      <c r="A10" s="308"/>
      <c r="B10" s="117" t="s">
        <v>181</v>
      </c>
      <c r="E10" s="75">
        <f>Passiva!E77</f>
        <v>0</v>
      </c>
      <c r="F10" s="75">
        <f>SUM('6.9 bis'!H13:AC13)</f>
        <v>0</v>
      </c>
      <c r="G10" s="497">
        <f t="shared" si="0"/>
        <v>0</v>
      </c>
    </row>
    <row r="11" spans="1:7" x14ac:dyDescent="0.2">
      <c r="A11" s="308"/>
      <c r="B11" s="117"/>
      <c r="E11" s="75"/>
      <c r="F11" s="75"/>
      <c r="G11" s="497"/>
    </row>
    <row r="12" spans="1:7" x14ac:dyDescent="0.2">
      <c r="A12" s="308"/>
      <c r="B12" s="117" t="s">
        <v>176</v>
      </c>
      <c r="E12" s="75">
        <f>Passiva!E79</f>
        <v>0</v>
      </c>
      <c r="F12" s="75">
        <f>SUM('6.9 bis'!H15:AC15)</f>
        <v>0</v>
      </c>
      <c r="G12" s="497">
        <f>E12-F12</f>
        <v>0</v>
      </c>
    </row>
    <row r="13" spans="1:7" x14ac:dyDescent="0.2">
      <c r="A13" s="308"/>
      <c r="B13" s="117" t="s">
        <v>182</v>
      </c>
      <c r="E13" s="75">
        <f>Passiva!E80</f>
        <v>0</v>
      </c>
      <c r="F13" s="75">
        <f>SUM('6.9 bis'!H16:AC16)</f>
        <v>0</v>
      </c>
      <c r="G13" s="497">
        <f t="shared" ref="G13:G16" si="1">E13-F13</f>
        <v>0</v>
      </c>
    </row>
    <row r="14" spans="1:7" x14ac:dyDescent="0.2">
      <c r="A14" s="308"/>
      <c r="B14" s="117" t="s">
        <v>183</v>
      </c>
      <c r="E14" s="75">
        <f>Passiva!E81</f>
        <v>0</v>
      </c>
      <c r="F14" s="75">
        <f>SUM('6.9 bis'!H17:AC17)</f>
        <v>0</v>
      </c>
      <c r="G14" s="497">
        <f t="shared" si="1"/>
        <v>0</v>
      </c>
    </row>
    <row r="15" spans="1:7" x14ac:dyDescent="0.2">
      <c r="A15" s="126"/>
      <c r="B15" s="117" t="s">
        <v>1209</v>
      </c>
      <c r="E15" s="75"/>
      <c r="F15" s="75"/>
      <c r="G15" s="497"/>
    </row>
    <row r="16" spans="1:7" x14ac:dyDescent="0.2">
      <c r="A16" s="126"/>
      <c r="B16" s="117" t="s">
        <v>184</v>
      </c>
      <c r="E16" s="75">
        <f>Passiva!E83</f>
        <v>0</v>
      </c>
      <c r="F16" s="75">
        <f>SUM('6.9 bis'!H19:AC19)</f>
        <v>0</v>
      </c>
      <c r="G16" s="497">
        <f t="shared" si="1"/>
        <v>0</v>
      </c>
    </row>
    <row r="17" spans="1:7" x14ac:dyDescent="0.2">
      <c r="A17" s="126"/>
      <c r="B17" s="117"/>
      <c r="E17" s="75"/>
      <c r="F17" s="75"/>
      <c r="G17" s="497"/>
    </row>
    <row r="18" spans="1:7" x14ac:dyDescent="0.2">
      <c r="A18" s="308"/>
      <c r="B18" s="117" t="s">
        <v>348</v>
      </c>
      <c r="E18" s="75">
        <f>Passiva!E85</f>
        <v>0</v>
      </c>
      <c r="F18" s="75">
        <f>SUM('6.9 bis'!H21:AC21)</f>
        <v>0</v>
      </c>
      <c r="G18" s="497">
        <f>E18-F18</f>
        <v>0</v>
      </c>
    </row>
    <row r="19" spans="1:7" x14ac:dyDescent="0.2">
      <c r="A19" s="308"/>
      <c r="B19" s="308"/>
      <c r="E19" s="75"/>
      <c r="F19" s="75"/>
    </row>
    <row r="20" spans="1:7" x14ac:dyDescent="0.2">
      <c r="A20" s="127"/>
    </row>
    <row r="21" spans="1:7" x14ac:dyDescent="0.2">
      <c r="A21" s="127"/>
      <c r="E21" s="441" t="s">
        <v>141</v>
      </c>
      <c r="F21" s="421" t="s">
        <v>1219</v>
      </c>
      <c r="G21" s="421" t="s">
        <v>936</v>
      </c>
    </row>
    <row r="22" spans="1:7" x14ac:dyDescent="0.2">
      <c r="A22" s="47" t="s">
        <v>349</v>
      </c>
      <c r="B22" s="47"/>
      <c r="C22" s="47"/>
      <c r="D22" s="47"/>
      <c r="E22" s="492">
        <f>Passiva!E87</f>
        <v>0</v>
      </c>
      <c r="F22" s="492">
        <f>F24+F26+F31+F37</f>
        <v>0</v>
      </c>
      <c r="G22" s="498">
        <f>E22-F22</f>
        <v>0</v>
      </c>
    </row>
    <row r="23" spans="1:7" x14ac:dyDescent="0.2">
      <c r="A23" s="495"/>
      <c r="B23" s="468"/>
      <c r="C23" s="468"/>
      <c r="D23" s="468"/>
      <c r="E23" s="495"/>
      <c r="F23" s="496" t="s">
        <v>937</v>
      </c>
    </row>
    <row r="24" spans="1:7" x14ac:dyDescent="0.2">
      <c r="B24" s="117" t="s">
        <v>174</v>
      </c>
      <c r="E24" s="75">
        <f>Passiva!E88</f>
        <v>0</v>
      </c>
      <c r="F24" s="75">
        <f>SUM('6.9 bis'!H25:AC25)</f>
        <v>0</v>
      </c>
      <c r="G24" s="497">
        <f>E24-F24</f>
        <v>0</v>
      </c>
    </row>
    <row r="25" spans="1:7" x14ac:dyDescent="0.2">
      <c r="B25" s="117"/>
      <c r="E25" s="75"/>
      <c r="F25" s="75"/>
      <c r="G25" s="497"/>
    </row>
    <row r="26" spans="1:7" x14ac:dyDescent="0.2">
      <c r="B26" s="117" t="s">
        <v>175</v>
      </c>
      <c r="E26" s="75">
        <f>Passiva!E90</f>
        <v>0</v>
      </c>
      <c r="F26" s="75">
        <f>SUM('6.9 bis'!H27:AC27)</f>
        <v>0</v>
      </c>
      <c r="G26" s="497">
        <f>E26-F26</f>
        <v>0</v>
      </c>
    </row>
    <row r="27" spans="1:7" x14ac:dyDescent="0.2">
      <c r="B27" s="117" t="s">
        <v>179</v>
      </c>
      <c r="E27" s="75">
        <f>Passiva!E91</f>
        <v>0</v>
      </c>
      <c r="F27" s="75">
        <f>SUM('6.9 bis'!H28:AC28)</f>
        <v>0</v>
      </c>
      <c r="G27" s="497">
        <f t="shared" ref="G27:G29" si="2">E27-F27</f>
        <v>0</v>
      </c>
    </row>
    <row r="28" spans="1:7" x14ac:dyDescent="0.2">
      <c r="B28" s="117" t="s">
        <v>180</v>
      </c>
      <c r="E28" s="75">
        <f>Passiva!E92</f>
        <v>0</v>
      </c>
      <c r="F28" s="75">
        <f>SUM('6.9 bis'!H29:AC29)</f>
        <v>0</v>
      </c>
      <c r="G28" s="497">
        <f t="shared" si="2"/>
        <v>0</v>
      </c>
    </row>
    <row r="29" spans="1:7" x14ac:dyDescent="0.2">
      <c r="B29" s="117" t="s">
        <v>181</v>
      </c>
      <c r="E29" s="75">
        <f>Passiva!E93</f>
        <v>0</v>
      </c>
      <c r="F29" s="75">
        <f>SUM('6.9 bis'!H30:AC30)</f>
        <v>0</v>
      </c>
      <c r="G29" s="497">
        <f t="shared" si="2"/>
        <v>0</v>
      </c>
    </row>
    <row r="30" spans="1:7" x14ac:dyDescent="0.2">
      <c r="B30" s="117"/>
      <c r="E30" s="75"/>
      <c r="F30" s="75"/>
      <c r="G30" s="497"/>
    </row>
    <row r="31" spans="1:7" x14ac:dyDescent="0.2">
      <c r="B31" s="117" t="s">
        <v>176</v>
      </c>
      <c r="E31" s="75">
        <f>Passiva!E95</f>
        <v>0</v>
      </c>
      <c r="F31" s="75">
        <f>SUM('6.9 bis'!H32:AC32)</f>
        <v>0</v>
      </c>
      <c r="G31" s="497">
        <f>E31-F31</f>
        <v>0</v>
      </c>
    </row>
    <row r="32" spans="1:7" x14ac:dyDescent="0.2">
      <c r="B32" s="117" t="s">
        <v>182</v>
      </c>
      <c r="E32" s="75">
        <f>Passiva!E96</f>
        <v>0</v>
      </c>
      <c r="F32" s="75">
        <f>SUM('6.9 bis'!H33:AC33)</f>
        <v>0</v>
      </c>
      <c r="G32" s="497">
        <f t="shared" ref="G32:G35" si="3">E32-F32</f>
        <v>0</v>
      </c>
    </row>
    <row r="33" spans="1:9" x14ac:dyDescent="0.2">
      <c r="B33" s="117" t="s">
        <v>183</v>
      </c>
      <c r="E33" s="75">
        <f>Passiva!E97</f>
        <v>0</v>
      </c>
      <c r="F33" s="75">
        <f>SUM('6.9 bis'!H34:AC34)</f>
        <v>0</v>
      </c>
      <c r="G33" s="497">
        <f t="shared" si="3"/>
        <v>0</v>
      </c>
    </row>
    <row r="34" spans="1:9" x14ac:dyDescent="0.2">
      <c r="B34" s="117" t="s">
        <v>1209</v>
      </c>
      <c r="E34" s="75"/>
      <c r="F34" s="75"/>
      <c r="G34" s="497"/>
    </row>
    <row r="35" spans="1:9" x14ac:dyDescent="0.2">
      <c r="B35" s="117" t="s">
        <v>184</v>
      </c>
      <c r="E35" s="75">
        <f>Passiva!E99</f>
        <v>0</v>
      </c>
      <c r="F35" s="75">
        <f>SUM('6.9 bis'!H36:AC36)</f>
        <v>0</v>
      </c>
      <c r="G35" s="497">
        <f t="shared" si="3"/>
        <v>0</v>
      </c>
    </row>
    <row r="36" spans="1:9" x14ac:dyDescent="0.2">
      <c r="B36" s="117"/>
      <c r="E36" s="75"/>
      <c r="F36" s="75"/>
      <c r="G36" s="497"/>
    </row>
    <row r="37" spans="1:9" x14ac:dyDescent="0.2">
      <c r="B37" s="117" t="s">
        <v>348</v>
      </c>
      <c r="E37" s="75">
        <f>Passiva!E101</f>
        <v>0</v>
      </c>
      <c r="F37" s="75">
        <f>SUM('6.9 bis'!H38:AC38)</f>
        <v>0</v>
      </c>
      <c r="G37" s="497">
        <f t="shared" ref="G37" si="4">E37-F37</f>
        <v>0</v>
      </c>
    </row>
    <row r="38" spans="1:9" ht="6" customHeight="1" x14ac:dyDescent="0.2"/>
    <row r="39" spans="1:9" x14ac:dyDescent="0.2">
      <c r="A39" s="441" t="s">
        <v>1217</v>
      </c>
      <c r="B39" s="441"/>
      <c r="C39" s="441"/>
      <c r="D39" s="441"/>
      <c r="E39" s="441"/>
      <c r="F39" s="492"/>
      <c r="G39" s="421" t="s">
        <v>936</v>
      </c>
    </row>
    <row r="40" spans="1:9" x14ac:dyDescent="0.2">
      <c r="E40" s="499" t="s">
        <v>939</v>
      </c>
      <c r="F40" s="499" t="s">
        <v>940</v>
      </c>
    </row>
    <row r="41" spans="1:9" x14ac:dyDescent="0.2">
      <c r="F41" s="496" t="s">
        <v>937</v>
      </c>
    </row>
    <row r="42" spans="1:9" ht="12.75" customHeight="1" x14ac:dyDescent="0.2">
      <c r="D42" s="126" t="s">
        <v>503</v>
      </c>
      <c r="E42" s="75">
        <f>'sectie C a'!B8</f>
        <v>0</v>
      </c>
      <c r="F42" s="75">
        <f>SUM('sectie C b'!F11:P82)</f>
        <v>0</v>
      </c>
      <c r="G42" s="497">
        <f>E42-F42</f>
        <v>0</v>
      </c>
    </row>
    <row r="43" spans="1:9" x14ac:dyDescent="0.2">
      <c r="D43" s="350"/>
    </row>
    <row r="44" spans="1:9" ht="12.75" customHeight="1" x14ac:dyDescent="0.2">
      <c r="E44" s="499" t="s">
        <v>939</v>
      </c>
      <c r="F44" s="499" t="s">
        <v>941</v>
      </c>
      <c r="H44" s="559"/>
      <c r="I44" s="559"/>
    </row>
    <row r="45" spans="1:9" x14ac:dyDescent="0.2">
      <c r="F45" s="496" t="s">
        <v>937</v>
      </c>
      <c r="H45" s="559"/>
      <c r="I45" s="559"/>
    </row>
    <row r="46" spans="1:9" x14ac:dyDescent="0.2">
      <c r="D46" s="126" t="s">
        <v>508</v>
      </c>
      <c r="E46" s="75">
        <f>'sectie C a'!B21</f>
        <v>0</v>
      </c>
      <c r="F46" s="75">
        <f>'sectie C e'!F11:O236</f>
        <v>0</v>
      </c>
      <c r="G46" s="497">
        <f>E46-F46</f>
        <v>0</v>
      </c>
      <c r="H46" s="559"/>
      <c r="I46" s="559"/>
    </row>
    <row r="48" spans="1:9" ht="7.5" customHeight="1" x14ac:dyDescent="0.2">
      <c r="D48" s="350"/>
      <c r="F48" s="75"/>
      <c r="G48" s="75"/>
    </row>
    <row r="49" spans="1:7" x14ac:dyDescent="0.2">
      <c r="A49" s="500"/>
      <c r="B49" s="500"/>
      <c r="C49" s="500" t="s">
        <v>935</v>
      </c>
      <c r="D49" s="500"/>
      <c r="E49" s="500"/>
    </row>
    <row r="50" spans="1:7" x14ac:dyDescent="0.2">
      <c r="A50" s="183"/>
      <c r="B50" s="183"/>
      <c r="C50" s="183"/>
      <c r="D50" s="183"/>
      <c r="E50" s="183"/>
    </row>
    <row r="51" spans="1:7" x14ac:dyDescent="0.2">
      <c r="C51" s="5" t="s">
        <v>938</v>
      </c>
      <c r="F51" s="75">
        <f>Resultatenrekening!E13</f>
        <v>0</v>
      </c>
      <c r="G51" s="75">
        <f>Resultatenrekening!F33</f>
        <v>0</v>
      </c>
    </row>
    <row r="52" spans="1:7" x14ac:dyDescent="0.2">
      <c r="C52" s="502"/>
      <c r="F52" s="75"/>
      <c r="G52" s="75"/>
    </row>
  </sheetData>
  <protectedRanges>
    <protectedRange sqref="C49" name="Plage2"/>
  </protectedRanges>
  <pageMargins left="0.7" right="0.7" top="0.75" bottom="0.75" header="0.3" footer="0.3"/>
  <pageSetup paperSize="9" scale="59"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pageSetUpPr fitToPage="1"/>
  </sheetPr>
  <dimension ref="A1:F105"/>
  <sheetViews>
    <sheetView view="pageBreakPreview" topLeftCell="A59" zoomScale="120" zoomScaleNormal="100" zoomScaleSheetLayoutView="120" workbookViewId="0">
      <selection activeCell="E101" sqref="E101"/>
    </sheetView>
  </sheetViews>
  <sheetFormatPr defaultColWidth="11.42578125" defaultRowHeight="12.75" x14ac:dyDescent="0.2"/>
  <cols>
    <col min="1" max="1" width="4.7109375" style="117" customWidth="1"/>
    <col min="2" max="2" width="59.28515625" style="117" customWidth="1"/>
    <col min="3" max="3" width="10.7109375" style="14" customWidth="1"/>
    <col min="4" max="4" width="13.5703125" style="7" customWidth="1"/>
    <col min="5" max="6" width="17.28515625" style="10" bestFit="1" customWidth="1"/>
    <col min="7" max="16384" width="11.42578125" style="7"/>
  </cols>
  <sheetData>
    <row r="1" spans="1:6" s="23" customFormat="1" x14ac:dyDescent="0.2">
      <c r="A1" s="307" t="s">
        <v>81</v>
      </c>
      <c r="B1" s="821">
        <f>'1'!O15</f>
        <v>0</v>
      </c>
      <c r="C1" s="822"/>
      <c r="D1" s="321" t="s">
        <v>1011</v>
      </c>
      <c r="E1" s="560"/>
      <c r="F1" s="374"/>
    </row>
    <row r="2" spans="1:6" s="23" customFormat="1" x14ac:dyDescent="0.2">
      <c r="A2" s="130" t="s">
        <v>123</v>
      </c>
      <c r="B2" s="124"/>
      <c r="C2" s="53"/>
      <c r="D2" s="53"/>
      <c r="E2" s="376"/>
      <c r="F2" s="377"/>
    </row>
    <row r="3" spans="1:6" s="8" customFormat="1" ht="12.75" customHeight="1" x14ac:dyDescent="0.25">
      <c r="A3" s="881" t="s">
        <v>141</v>
      </c>
      <c r="B3" s="881"/>
      <c r="C3" s="52"/>
      <c r="D3" s="119" t="s">
        <v>36</v>
      </c>
      <c r="E3" s="119" t="s">
        <v>146</v>
      </c>
      <c r="F3" s="119" t="s">
        <v>82</v>
      </c>
    </row>
    <row r="4" spans="1:6" s="8" customFormat="1" x14ac:dyDescent="0.2">
      <c r="A4" s="117"/>
      <c r="B4" s="125"/>
      <c r="C4" s="9"/>
      <c r="D4" s="9"/>
      <c r="E4" s="10"/>
      <c r="F4" s="10"/>
    </row>
    <row r="5" spans="1:6" s="8" customFormat="1" ht="15" x14ac:dyDescent="0.25">
      <c r="A5" s="213"/>
      <c r="B5" s="132" t="s">
        <v>147</v>
      </c>
      <c r="C5" s="13"/>
      <c r="D5" s="13" t="s">
        <v>44</v>
      </c>
      <c r="E5" s="568">
        <f>E7+E11+E13+E24+E22+E26</f>
        <v>0</v>
      </c>
      <c r="F5" s="568">
        <f>F7+F11+F13+F24+F22+F26</f>
        <v>0</v>
      </c>
    </row>
    <row r="6" spans="1:6" s="8" customFormat="1" ht="15" x14ac:dyDescent="0.25">
      <c r="A6" s="117"/>
      <c r="B6" s="117"/>
      <c r="C6" s="11"/>
      <c r="D6" s="11"/>
      <c r="E6" s="570"/>
      <c r="F6" s="570"/>
    </row>
    <row r="7" spans="1:6" s="8" customFormat="1" ht="15" x14ac:dyDescent="0.25">
      <c r="A7" s="91" t="s">
        <v>1012</v>
      </c>
      <c r="B7" s="118"/>
      <c r="C7" s="11" t="s">
        <v>809</v>
      </c>
      <c r="D7" s="654" t="s">
        <v>1015</v>
      </c>
      <c r="E7" s="571">
        <f>SUM(E8:E9)</f>
        <v>0</v>
      </c>
      <c r="F7" s="571">
        <f>SUM(F8:F9)</f>
        <v>0</v>
      </c>
    </row>
    <row r="8" spans="1:6" s="8" customFormat="1" ht="15" x14ac:dyDescent="0.25">
      <c r="A8" s="117"/>
      <c r="B8" s="126" t="s">
        <v>1013</v>
      </c>
      <c r="C8" s="11"/>
      <c r="D8" s="11">
        <v>110</v>
      </c>
      <c r="E8" s="569">
        <v>0</v>
      </c>
      <c r="F8" s="569">
        <v>0</v>
      </c>
    </row>
    <row r="9" spans="1:6" s="8" customFormat="1" ht="15" x14ac:dyDescent="0.25">
      <c r="A9" s="117"/>
      <c r="B9" s="126" t="s">
        <v>1014</v>
      </c>
      <c r="C9" s="11"/>
      <c r="D9" s="11">
        <v>111</v>
      </c>
      <c r="E9" s="569">
        <v>0</v>
      </c>
      <c r="F9" s="569">
        <v>0</v>
      </c>
    </row>
    <row r="10" spans="1:6" s="8" customFormat="1" ht="15" x14ac:dyDescent="0.25">
      <c r="A10" s="117"/>
      <c r="B10" s="117"/>
      <c r="C10" s="11"/>
      <c r="D10" s="11"/>
      <c r="E10" s="569"/>
      <c r="F10" s="569"/>
    </row>
    <row r="11" spans="1:6" s="8" customFormat="1" ht="15" x14ac:dyDescent="0.25">
      <c r="A11" s="91" t="s">
        <v>142</v>
      </c>
      <c r="B11" s="118"/>
      <c r="C11" s="11"/>
      <c r="D11" s="11">
        <v>12</v>
      </c>
      <c r="E11" s="571">
        <v>0</v>
      </c>
      <c r="F11" s="571">
        <v>0</v>
      </c>
    </row>
    <row r="12" spans="1:6" s="8" customFormat="1" ht="15" x14ac:dyDescent="0.25">
      <c r="A12" s="117"/>
      <c r="B12" s="117"/>
      <c r="C12" s="11"/>
      <c r="D12" s="11"/>
      <c r="E12" s="569"/>
      <c r="F12" s="569"/>
    </row>
    <row r="13" spans="1:6" s="8" customFormat="1" ht="15" x14ac:dyDescent="0.25">
      <c r="A13" s="91" t="s">
        <v>574</v>
      </c>
      <c r="B13" s="118"/>
      <c r="C13" s="11"/>
      <c r="D13" s="11">
        <v>13</v>
      </c>
      <c r="E13" s="571">
        <f>E14+E19+E20</f>
        <v>0</v>
      </c>
      <c r="F13" s="571">
        <f>F14+F19+F20</f>
        <v>0</v>
      </c>
    </row>
    <row r="14" spans="1:6" s="8" customFormat="1" ht="15" x14ac:dyDescent="0.25">
      <c r="A14" s="118"/>
      <c r="B14" s="126" t="s">
        <v>143</v>
      </c>
      <c r="C14" s="11"/>
      <c r="D14" s="11" t="s">
        <v>1020</v>
      </c>
      <c r="E14" s="569">
        <f>SUM(E15:E18)</f>
        <v>0</v>
      </c>
      <c r="F14" s="569">
        <f>SUM(F15:F18)</f>
        <v>0</v>
      </c>
    </row>
    <row r="15" spans="1:6" s="8" customFormat="1" ht="15" x14ac:dyDescent="0.25">
      <c r="A15" s="118"/>
      <c r="B15" s="126" t="s">
        <v>1016</v>
      </c>
      <c r="C15" s="11"/>
      <c r="D15" s="11">
        <v>1311</v>
      </c>
      <c r="E15" s="569">
        <f>E16+E18</f>
        <v>0</v>
      </c>
      <c r="F15" s="569">
        <f>F16+F18</f>
        <v>0</v>
      </c>
    </row>
    <row r="16" spans="1:6" s="8" customFormat="1" ht="15" x14ac:dyDescent="0.25">
      <c r="A16" s="118"/>
      <c r="B16" s="126" t="s">
        <v>1017</v>
      </c>
      <c r="C16" s="11"/>
      <c r="D16" s="11">
        <v>1312</v>
      </c>
      <c r="E16" s="569">
        <v>0</v>
      </c>
      <c r="F16" s="569">
        <v>0</v>
      </c>
    </row>
    <row r="17" spans="1:6" s="8" customFormat="1" ht="15" x14ac:dyDescent="0.25">
      <c r="A17" s="118"/>
      <c r="B17" s="126" t="s">
        <v>1019</v>
      </c>
      <c r="C17" s="11"/>
      <c r="D17" s="11">
        <v>1313</v>
      </c>
      <c r="E17" s="569">
        <v>0</v>
      </c>
      <c r="F17" s="569">
        <v>0</v>
      </c>
    </row>
    <row r="18" spans="1:6" s="8" customFormat="1" ht="15" x14ac:dyDescent="0.25">
      <c r="A18" s="118"/>
      <c r="B18" s="126" t="s">
        <v>1018</v>
      </c>
      <c r="C18" s="11"/>
      <c r="D18" s="11">
        <v>1319</v>
      </c>
      <c r="E18" s="569">
        <v>0</v>
      </c>
      <c r="F18" s="569">
        <v>0</v>
      </c>
    </row>
    <row r="19" spans="1:6" s="8" customFormat="1" ht="15" x14ac:dyDescent="0.25">
      <c r="A19" s="118"/>
      <c r="B19" s="126" t="s">
        <v>144</v>
      </c>
      <c r="C19" s="11"/>
      <c r="D19" s="11">
        <v>132</v>
      </c>
      <c r="E19" s="569">
        <v>0</v>
      </c>
      <c r="F19" s="569">
        <v>0</v>
      </c>
    </row>
    <row r="20" spans="1:6" s="8" customFormat="1" ht="15" x14ac:dyDescent="0.25">
      <c r="A20" s="118"/>
      <c r="B20" s="126" t="s">
        <v>145</v>
      </c>
      <c r="C20" s="11"/>
      <c r="D20" s="11">
        <v>133</v>
      </c>
      <c r="E20" s="569">
        <v>0</v>
      </c>
      <c r="F20" s="569">
        <v>0</v>
      </c>
    </row>
    <row r="21" spans="1:6" s="8" customFormat="1" ht="15" x14ac:dyDescent="0.25">
      <c r="A21" s="118"/>
      <c r="B21" s="118"/>
      <c r="C21" s="11"/>
      <c r="D21" s="11"/>
      <c r="E21" s="571"/>
      <c r="F21" s="571"/>
    </row>
    <row r="22" spans="1:6" s="8" customFormat="1" ht="15" x14ac:dyDescent="0.25">
      <c r="A22" s="91" t="s">
        <v>758</v>
      </c>
      <c r="B22" s="118"/>
      <c r="C22" s="11"/>
      <c r="D22" s="11">
        <v>14</v>
      </c>
      <c r="E22" s="571">
        <v>0</v>
      </c>
      <c r="F22" s="571">
        <v>0</v>
      </c>
    </row>
    <row r="23" spans="1:6" s="8" customFormat="1" ht="15" x14ac:dyDescent="0.25">
      <c r="A23" s="117"/>
      <c r="B23" s="117"/>
      <c r="C23" s="7"/>
      <c r="D23" s="7"/>
      <c r="E23" s="569"/>
      <c r="F23" s="569"/>
    </row>
    <row r="24" spans="1:6" s="8" customFormat="1" ht="15" x14ac:dyDescent="0.25">
      <c r="A24" s="91" t="s">
        <v>575</v>
      </c>
      <c r="B24" s="118"/>
      <c r="C24" s="11"/>
      <c r="D24" s="11">
        <v>15</v>
      </c>
      <c r="E24" s="571">
        <v>0</v>
      </c>
      <c r="F24" s="571">
        <v>0</v>
      </c>
    </row>
    <row r="25" spans="1:6" s="8" customFormat="1" ht="15" x14ac:dyDescent="0.25">
      <c r="A25" s="117"/>
      <c r="B25" s="117"/>
      <c r="C25" s="7"/>
      <c r="D25" s="7"/>
      <c r="E25" s="569"/>
      <c r="F25" s="569"/>
    </row>
    <row r="26" spans="1:6" s="8" customFormat="1" ht="15" x14ac:dyDescent="0.25">
      <c r="A26" s="91" t="s">
        <v>646</v>
      </c>
      <c r="B26" s="117"/>
      <c r="C26" s="7"/>
      <c r="D26" s="11">
        <v>19</v>
      </c>
      <c r="E26" s="571">
        <v>0</v>
      </c>
      <c r="F26" s="571">
        <v>0</v>
      </c>
    </row>
    <row r="27" spans="1:6" s="8" customFormat="1" ht="15" x14ac:dyDescent="0.25">
      <c r="A27" s="91"/>
      <c r="B27" s="117"/>
      <c r="C27" s="7"/>
      <c r="D27" s="7"/>
      <c r="E27" s="569"/>
      <c r="F27" s="569"/>
    </row>
    <row r="28" spans="1:6" s="8" customFormat="1" ht="15" x14ac:dyDescent="0.25">
      <c r="A28" s="213"/>
      <c r="B28" s="132" t="s">
        <v>158</v>
      </c>
      <c r="C28" s="11"/>
      <c r="D28" s="11">
        <v>16</v>
      </c>
      <c r="E28" s="575">
        <f>E30+E37</f>
        <v>0</v>
      </c>
      <c r="F28" s="581">
        <f>F30+F37</f>
        <v>0</v>
      </c>
    </row>
    <row r="29" spans="1:6" s="8" customFormat="1" ht="15" x14ac:dyDescent="0.25">
      <c r="A29" s="117"/>
      <c r="B29" s="117"/>
      <c r="C29" s="7"/>
      <c r="D29" s="7"/>
      <c r="E29" s="569"/>
      <c r="F29" s="569"/>
    </row>
    <row r="30" spans="1:6" s="8" customFormat="1" ht="15" x14ac:dyDescent="0.25">
      <c r="A30" s="91" t="s">
        <v>148</v>
      </c>
      <c r="B30" s="126"/>
      <c r="C30" s="11"/>
      <c r="D30" s="11" t="s">
        <v>11</v>
      </c>
      <c r="E30" s="571">
        <f>SUM(E31:E35)</f>
        <v>0</v>
      </c>
      <c r="F30" s="571">
        <f>SUM(F31:F35)</f>
        <v>0</v>
      </c>
    </row>
    <row r="31" spans="1:6" s="8" customFormat="1" ht="15" x14ac:dyDescent="0.25">
      <c r="A31" s="117"/>
      <c r="B31" s="126" t="s">
        <v>149</v>
      </c>
      <c r="C31" s="11"/>
      <c r="D31" s="11">
        <v>160</v>
      </c>
      <c r="E31" s="569">
        <v>0</v>
      </c>
      <c r="F31" s="569">
        <v>0</v>
      </c>
    </row>
    <row r="32" spans="1:6" s="8" customFormat="1" ht="15" x14ac:dyDescent="0.25">
      <c r="A32" s="117"/>
      <c r="B32" s="126" t="s">
        <v>150</v>
      </c>
      <c r="C32" s="11"/>
      <c r="D32" s="11">
        <v>161</v>
      </c>
      <c r="E32" s="569">
        <v>0</v>
      </c>
      <c r="F32" s="569">
        <v>0</v>
      </c>
    </row>
    <row r="33" spans="1:6" s="8" customFormat="1" ht="15" x14ac:dyDescent="0.25">
      <c r="A33" s="117"/>
      <c r="B33" s="126" t="s">
        <v>159</v>
      </c>
      <c r="C33" s="11"/>
      <c r="D33" s="11">
        <v>162</v>
      </c>
      <c r="E33" s="569">
        <v>0</v>
      </c>
      <c r="F33" s="569">
        <v>0</v>
      </c>
    </row>
    <row r="34" spans="1:6" s="8" customFormat="1" ht="15" x14ac:dyDescent="0.25">
      <c r="A34" s="117"/>
      <c r="B34" s="126" t="s">
        <v>1021</v>
      </c>
      <c r="C34" s="11"/>
      <c r="D34" s="11">
        <v>163</v>
      </c>
      <c r="E34" s="569">
        <v>0</v>
      </c>
      <c r="F34" s="569">
        <v>0</v>
      </c>
    </row>
    <row r="35" spans="1:6" s="8" customFormat="1" ht="15" x14ac:dyDescent="0.25">
      <c r="A35" s="117"/>
      <c r="B35" s="126" t="s">
        <v>572</v>
      </c>
      <c r="C35" s="11" t="s">
        <v>810</v>
      </c>
      <c r="D35" s="11" t="s">
        <v>1022</v>
      </c>
      <c r="E35" s="569">
        <v>0</v>
      </c>
      <c r="F35" s="569">
        <v>0</v>
      </c>
    </row>
    <row r="36" spans="1:6" s="8" customFormat="1" ht="15" x14ac:dyDescent="0.25">
      <c r="A36" s="117"/>
      <c r="B36" s="126"/>
      <c r="C36" s="11"/>
      <c r="D36" s="11"/>
      <c r="E36" s="569"/>
      <c r="F36" s="569"/>
    </row>
    <row r="37" spans="1:6" s="8" customFormat="1" ht="15" x14ac:dyDescent="0.25">
      <c r="A37" s="91" t="s">
        <v>151</v>
      </c>
      <c r="B37" s="126"/>
      <c r="C37" s="11"/>
      <c r="D37" s="11">
        <v>168</v>
      </c>
      <c r="E37" s="571">
        <v>0</v>
      </c>
      <c r="F37" s="571">
        <v>0</v>
      </c>
    </row>
    <row r="38" spans="1:6" s="8" customFormat="1" ht="7.5" customHeight="1" x14ac:dyDescent="0.25">
      <c r="A38" s="117"/>
      <c r="B38" s="117"/>
      <c r="C38" s="11"/>
      <c r="D38" s="11"/>
      <c r="E38" s="569"/>
      <c r="F38" s="569"/>
    </row>
    <row r="39" spans="1:6" s="8" customFormat="1" ht="15" x14ac:dyDescent="0.25">
      <c r="A39" s="213"/>
      <c r="B39" s="132" t="s">
        <v>160</v>
      </c>
      <c r="C39" s="11"/>
      <c r="D39" s="11" t="s">
        <v>12</v>
      </c>
      <c r="E39" s="575">
        <f>E41+E54+E103+E69</f>
        <v>0</v>
      </c>
      <c r="F39" s="581">
        <f>F41+F54+F103+F69</f>
        <v>0</v>
      </c>
    </row>
    <row r="40" spans="1:6" s="8" customFormat="1" ht="9" customHeight="1" x14ac:dyDescent="0.25">
      <c r="A40" s="117"/>
      <c r="B40" s="117"/>
      <c r="C40" s="11"/>
      <c r="D40" s="11"/>
      <c r="E40" s="569"/>
      <c r="F40" s="569"/>
    </row>
    <row r="41" spans="1:6" s="8" customFormat="1" ht="15" x14ac:dyDescent="0.25">
      <c r="A41" s="91" t="s">
        <v>576</v>
      </c>
      <c r="B41" s="118"/>
      <c r="C41" s="11" t="s">
        <v>811</v>
      </c>
      <c r="D41" s="11" t="s">
        <v>737</v>
      </c>
      <c r="E41" s="571">
        <f>E42+E48+E51+E52</f>
        <v>0</v>
      </c>
      <c r="F41" s="571">
        <f>F42+F48+F51+F52</f>
        <v>0</v>
      </c>
    </row>
    <row r="42" spans="1:6" s="8" customFormat="1" ht="15" x14ac:dyDescent="0.25">
      <c r="A42" s="117"/>
      <c r="B42" s="126" t="s">
        <v>152</v>
      </c>
      <c r="C42" s="11"/>
      <c r="D42" s="11" t="s">
        <v>45</v>
      </c>
      <c r="E42" s="569">
        <f>SUM(E43:E47)</f>
        <v>0</v>
      </c>
      <c r="F42" s="569">
        <f>SUM(F43:F47)</f>
        <v>0</v>
      </c>
    </row>
    <row r="43" spans="1:6" s="8" customFormat="1" ht="15" x14ac:dyDescent="0.25">
      <c r="A43" s="117"/>
      <c r="B43" s="126" t="s">
        <v>161</v>
      </c>
      <c r="C43" s="11"/>
      <c r="D43" s="11">
        <v>170</v>
      </c>
      <c r="E43" s="569">
        <v>0</v>
      </c>
      <c r="F43" s="569">
        <v>0</v>
      </c>
    </row>
    <row r="44" spans="1:6" s="8" customFormat="1" ht="15" x14ac:dyDescent="0.25">
      <c r="A44" s="117"/>
      <c r="B44" s="126" t="s">
        <v>162</v>
      </c>
      <c r="C44" s="11"/>
      <c r="D44" s="11">
        <v>171</v>
      </c>
      <c r="E44" s="569">
        <v>0</v>
      </c>
      <c r="F44" s="569">
        <v>0</v>
      </c>
    </row>
    <row r="45" spans="1:6" s="8" customFormat="1" ht="15" x14ac:dyDescent="0.25">
      <c r="A45" s="117"/>
      <c r="B45" s="126" t="s">
        <v>163</v>
      </c>
      <c r="C45" s="11"/>
      <c r="D45" s="11">
        <v>172</v>
      </c>
      <c r="E45" s="569">
        <v>0</v>
      </c>
      <c r="F45" s="569">
        <v>0</v>
      </c>
    </row>
    <row r="46" spans="1:6" s="8" customFormat="1" ht="15" x14ac:dyDescent="0.25">
      <c r="A46" s="117"/>
      <c r="B46" s="126" t="s">
        <v>164</v>
      </c>
      <c r="C46" s="11"/>
      <c r="D46" s="11">
        <v>173</v>
      </c>
      <c r="E46" s="569">
        <v>0</v>
      </c>
      <c r="F46" s="569">
        <v>0</v>
      </c>
    </row>
    <row r="47" spans="1:6" s="8" customFormat="1" ht="15" x14ac:dyDescent="0.25">
      <c r="A47" s="117"/>
      <c r="B47" s="126" t="s">
        <v>165</v>
      </c>
      <c r="C47" s="11"/>
      <c r="D47" s="11">
        <v>174</v>
      </c>
      <c r="E47" s="569">
        <v>0</v>
      </c>
      <c r="F47" s="569">
        <v>0</v>
      </c>
    </row>
    <row r="48" spans="1:6" s="8" customFormat="1" ht="15" x14ac:dyDescent="0.25">
      <c r="A48" s="117"/>
      <c r="B48" s="126" t="s">
        <v>153</v>
      </c>
      <c r="C48" s="11"/>
      <c r="D48" s="11">
        <v>175</v>
      </c>
      <c r="E48" s="569">
        <f>SUM(E49:E50)</f>
        <v>0</v>
      </c>
      <c r="F48" s="569">
        <f>SUM(F49:F50)</f>
        <v>0</v>
      </c>
    </row>
    <row r="49" spans="1:6" s="8" customFormat="1" ht="15" x14ac:dyDescent="0.25">
      <c r="A49" s="117"/>
      <c r="B49" s="126" t="s">
        <v>166</v>
      </c>
      <c r="C49" s="11"/>
      <c r="D49" s="11">
        <v>1750</v>
      </c>
      <c r="E49" s="569">
        <v>0</v>
      </c>
      <c r="F49" s="569">
        <v>0</v>
      </c>
    </row>
    <row r="50" spans="1:6" s="8" customFormat="1" ht="15" x14ac:dyDescent="0.25">
      <c r="A50" s="117"/>
      <c r="B50" s="126" t="s">
        <v>167</v>
      </c>
      <c r="C50" s="11"/>
      <c r="D50" s="11">
        <v>1751</v>
      </c>
      <c r="E50" s="569">
        <v>0</v>
      </c>
      <c r="F50" s="569">
        <v>0</v>
      </c>
    </row>
    <row r="51" spans="1:6" s="8" customFormat="1" ht="15" x14ac:dyDescent="0.25">
      <c r="A51" s="117"/>
      <c r="B51" s="126" t="s">
        <v>154</v>
      </c>
      <c r="C51" s="11"/>
      <c r="D51" s="11">
        <v>176</v>
      </c>
      <c r="E51" s="569">
        <v>0</v>
      </c>
      <c r="F51" s="569">
        <v>0</v>
      </c>
    </row>
    <row r="52" spans="1:6" s="8" customFormat="1" ht="15" x14ac:dyDescent="0.25">
      <c r="A52" s="117"/>
      <c r="B52" s="126" t="s">
        <v>155</v>
      </c>
      <c r="C52" s="11"/>
      <c r="D52" s="11" t="s">
        <v>46</v>
      </c>
      <c r="E52" s="569">
        <v>0</v>
      </c>
      <c r="F52" s="569">
        <v>0</v>
      </c>
    </row>
    <row r="53" spans="1:6" s="8" customFormat="1" ht="6.75" customHeight="1" x14ac:dyDescent="0.25">
      <c r="A53" s="117"/>
      <c r="B53" s="117"/>
      <c r="C53" s="11"/>
      <c r="D53" s="11"/>
      <c r="E53" s="569"/>
      <c r="F53" s="569"/>
    </row>
    <row r="54" spans="1:6" s="8" customFormat="1" ht="15" x14ac:dyDescent="0.25">
      <c r="A54" s="91" t="s">
        <v>156</v>
      </c>
      <c r="B54" s="118"/>
      <c r="C54" s="11"/>
      <c r="D54" s="11" t="s">
        <v>738</v>
      </c>
      <c r="E54" s="571">
        <f>E56+E57+E60+E63+E64+E67</f>
        <v>0</v>
      </c>
      <c r="F54" s="571">
        <f>F56+F57+F60+F63+F64+F67</f>
        <v>0</v>
      </c>
    </row>
    <row r="55" spans="1:6" s="8" customFormat="1" ht="15" x14ac:dyDescent="0.25">
      <c r="A55" s="117"/>
      <c r="B55" s="126" t="s">
        <v>157</v>
      </c>
      <c r="C55" s="11"/>
      <c r="D55" s="11"/>
      <c r="E55" s="569"/>
      <c r="F55" s="569"/>
    </row>
    <row r="56" spans="1:6" s="8" customFormat="1" ht="15" x14ac:dyDescent="0.25">
      <c r="A56" s="117"/>
      <c r="B56" s="126" t="s">
        <v>573</v>
      </c>
      <c r="C56" s="11" t="s">
        <v>811</v>
      </c>
      <c r="D56" s="11">
        <v>42</v>
      </c>
      <c r="E56" s="569">
        <v>0</v>
      </c>
      <c r="F56" s="569">
        <v>0</v>
      </c>
    </row>
    <row r="57" spans="1:6" s="8" customFormat="1" ht="15" x14ac:dyDescent="0.25">
      <c r="A57" s="117"/>
      <c r="B57" s="126" t="s">
        <v>152</v>
      </c>
      <c r="C57" s="11"/>
      <c r="D57" s="11">
        <v>43</v>
      </c>
      <c r="E57" s="569">
        <f>SUM(E58:E59)</f>
        <v>0</v>
      </c>
      <c r="F57" s="569">
        <f>SUM(F58:F59)</f>
        <v>0</v>
      </c>
    </row>
    <row r="58" spans="1:6" s="8" customFormat="1" ht="15" x14ac:dyDescent="0.25">
      <c r="A58" s="117"/>
      <c r="B58" s="126" t="s">
        <v>168</v>
      </c>
      <c r="C58" s="11"/>
      <c r="D58" s="11" t="s">
        <v>47</v>
      </c>
      <c r="E58" s="569">
        <v>0</v>
      </c>
      <c r="F58" s="569">
        <v>0</v>
      </c>
    </row>
    <row r="59" spans="1:6" s="8" customFormat="1" ht="15" x14ac:dyDescent="0.25">
      <c r="A59" s="117"/>
      <c r="B59" s="126" t="s">
        <v>169</v>
      </c>
      <c r="C59" s="11"/>
      <c r="D59" s="11">
        <v>439</v>
      </c>
      <c r="E59" s="569">
        <v>0</v>
      </c>
      <c r="F59" s="569">
        <v>0</v>
      </c>
    </row>
    <row r="60" spans="1:6" s="8" customFormat="1" ht="15" x14ac:dyDescent="0.25">
      <c r="A60" s="117"/>
      <c r="B60" s="126" t="s">
        <v>153</v>
      </c>
      <c r="C60" s="11"/>
      <c r="D60" s="11">
        <v>44</v>
      </c>
      <c r="E60" s="569">
        <f>SUM(E61:E62)</f>
        <v>0</v>
      </c>
      <c r="F60" s="569">
        <f>SUM(F61:F62)</f>
        <v>0</v>
      </c>
    </row>
    <row r="61" spans="1:6" s="8" customFormat="1" ht="15" x14ac:dyDescent="0.25">
      <c r="A61" s="117"/>
      <c r="B61" s="126" t="s">
        <v>170</v>
      </c>
      <c r="C61" s="11"/>
      <c r="D61" s="11" t="s">
        <v>48</v>
      </c>
      <c r="E61" s="569">
        <v>0</v>
      </c>
      <c r="F61" s="569">
        <v>0</v>
      </c>
    </row>
    <row r="62" spans="1:6" s="8" customFormat="1" ht="15" x14ac:dyDescent="0.25">
      <c r="A62" s="117"/>
      <c r="B62" s="126" t="s">
        <v>171</v>
      </c>
      <c r="C62" s="11"/>
      <c r="D62" s="11">
        <v>441</v>
      </c>
      <c r="E62" s="569">
        <v>0</v>
      </c>
      <c r="F62" s="569">
        <v>0</v>
      </c>
    </row>
    <row r="63" spans="1:6" s="8" customFormat="1" ht="15" x14ac:dyDescent="0.25">
      <c r="A63" s="117"/>
      <c r="B63" s="126" t="s">
        <v>1023</v>
      </c>
      <c r="C63" s="11"/>
      <c r="D63" s="11">
        <v>46</v>
      </c>
      <c r="E63" s="569">
        <v>0</v>
      </c>
      <c r="F63" s="569">
        <v>0</v>
      </c>
    </row>
    <row r="64" spans="1:6" s="8" customFormat="1" ht="14.25" customHeight="1" x14ac:dyDescent="0.25">
      <c r="A64" s="117"/>
      <c r="B64" s="230" t="s">
        <v>344</v>
      </c>
      <c r="C64" s="11" t="s">
        <v>811</v>
      </c>
      <c r="D64" s="11">
        <v>45</v>
      </c>
      <c r="E64" s="569">
        <f>SUM(E65:E66)</f>
        <v>0</v>
      </c>
      <c r="F64" s="569">
        <f>SUM(F65:F66)</f>
        <v>0</v>
      </c>
    </row>
    <row r="65" spans="1:6" s="8" customFormat="1" ht="15" x14ac:dyDescent="0.25">
      <c r="A65" s="117"/>
      <c r="B65" s="126" t="s">
        <v>1024</v>
      </c>
      <c r="C65" s="11"/>
      <c r="D65" s="11" t="s">
        <v>49</v>
      </c>
      <c r="E65" s="569">
        <v>0</v>
      </c>
      <c r="F65" s="569">
        <v>0</v>
      </c>
    </row>
    <row r="66" spans="1:6" s="8" customFormat="1" ht="18" customHeight="1" x14ac:dyDescent="0.25">
      <c r="A66" s="117"/>
      <c r="B66" s="126" t="s">
        <v>1025</v>
      </c>
      <c r="C66" s="11"/>
      <c r="D66" s="11" t="s">
        <v>50</v>
      </c>
      <c r="E66" s="569">
        <v>0</v>
      </c>
      <c r="F66" s="569">
        <v>0</v>
      </c>
    </row>
    <row r="67" spans="1:6" s="8" customFormat="1" ht="15" x14ac:dyDescent="0.25">
      <c r="A67" s="117"/>
      <c r="B67" s="126" t="s">
        <v>155</v>
      </c>
      <c r="C67" s="11"/>
      <c r="D67" s="11" t="s">
        <v>13</v>
      </c>
      <c r="E67" s="569">
        <v>0</v>
      </c>
      <c r="F67" s="569">
        <v>0</v>
      </c>
    </row>
    <row r="68" spans="1:6" s="8" customFormat="1" ht="9" customHeight="1" x14ac:dyDescent="0.25">
      <c r="A68" s="117"/>
      <c r="B68" s="117"/>
      <c r="C68" s="11"/>
      <c r="D68" s="11"/>
      <c r="E68" s="569"/>
      <c r="F68" s="569"/>
    </row>
    <row r="69" spans="1:6" s="8" customFormat="1" ht="24" customHeight="1" x14ac:dyDescent="0.25">
      <c r="A69" s="880" t="s">
        <v>178</v>
      </c>
      <c r="B69" s="880"/>
      <c r="C69" s="655" t="s">
        <v>812</v>
      </c>
      <c r="D69" s="88"/>
      <c r="E69" s="656">
        <f>+E71+E87</f>
        <v>0</v>
      </c>
      <c r="F69" s="656">
        <f>+F71+F87</f>
        <v>0</v>
      </c>
    </row>
    <row r="70" spans="1:6" s="8" customFormat="1" ht="12.75" customHeight="1" x14ac:dyDescent="0.25">
      <c r="A70" s="657"/>
      <c r="B70" s="309" t="s">
        <v>946</v>
      </c>
      <c r="C70" s="141"/>
      <c r="D70" s="88"/>
      <c r="E70" s="656"/>
      <c r="F70" s="656"/>
    </row>
    <row r="71" spans="1:6" s="8" customFormat="1" ht="15" x14ac:dyDescent="0.25">
      <c r="A71" s="319" t="s">
        <v>345</v>
      </c>
      <c r="B71" s="658"/>
      <c r="C71" s="141"/>
      <c r="D71" s="88" t="s">
        <v>739</v>
      </c>
      <c r="E71" s="656">
        <f>+E72+E74+E79+E85</f>
        <v>0</v>
      </c>
      <c r="F71" s="656">
        <f>+F72+F74+F79+F85</f>
        <v>0</v>
      </c>
    </row>
    <row r="72" spans="1:6" s="8" customFormat="1" ht="15" x14ac:dyDescent="0.25">
      <c r="A72" s="123"/>
      <c r="B72" s="134" t="s">
        <v>174</v>
      </c>
      <c r="C72" s="523"/>
      <c r="D72" s="88"/>
      <c r="E72" s="569">
        <v>0</v>
      </c>
      <c r="F72" s="569">
        <v>0</v>
      </c>
    </row>
    <row r="73" spans="1:6" s="8" customFormat="1" ht="15" x14ac:dyDescent="0.25">
      <c r="A73" s="123"/>
      <c r="B73" s="134"/>
      <c r="C73" s="523"/>
      <c r="D73" s="88"/>
      <c r="E73" s="569"/>
      <c r="F73" s="569"/>
    </row>
    <row r="74" spans="1:6" s="8" customFormat="1" ht="15" x14ac:dyDescent="0.25">
      <c r="A74" s="123"/>
      <c r="B74" s="134" t="s">
        <v>175</v>
      </c>
      <c r="C74" s="523"/>
      <c r="D74" s="88"/>
      <c r="E74" s="569">
        <f>SUM(E75:E77)</f>
        <v>0</v>
      </c>
      <c r="F74" s="569">
        <f>SUM(F75:F77)</f>
        <v>0</v>
      </c>
    </row>
    <row r="75" spans="1:6" s="8" customFormat="1" ht="15" x14ac:dyDescent="0.25">
      <c r="A75" s="123"/>
      <c r="B75" s="134" t="s">
        <v>179</v>
      </c>
      <c r="C75" s="523"/>
      <c r="D75" s="88"/>
      <c r="E75" s="569">
        <v>0</v>
      </c>
      <c r="F75" s="569">
        <v>0</v>
      </c>
    </row>
    <row r="76" spans="1:6" s="8" customFormat="1" ht="15" x14ac:dyDescent="0.25">
      <c r="A76" s="123"/>
      <c r="B76" s="134" t="s">
        <v>180</v>
      </c>
      <c r="C76" s="523"/>
      <c r="D76" s="88"/>
      <c r="E76" s="569">
        <v>0</v>
      </c>
      <c r="F76" s="569">
        <v>0</v>
      </c>
    </row>
    <row r="77" spans="1:6" s="8" customFormat="1" ht="15" x14ac:dyDescent="0.25">
      <c r="A77" s="123"/>
      <c r="B77" s="134" t="s">
        <v>181</v>
      </c>
      <c r="C77" s="523"/>
      <c r="D77" s="88"/>
      <c r="E77" s="569">
        <v>0</v>
      </c>
      <c r="F77" s="569">
        <v>0</v>
      </c>
    </row>
    <row r="78" spans="1:6" s="8" customFormat="1" ht="15" x14ac:dyDescent="0.25">
      <c r="A78" s="123"/>
      <c r="B78" s="134"/>
      <c r="C78" s="523"/>
      <c r="D78" s="88"/>
      <c r="E78" s="569"/>
      <c r="F78" s="569"/>
    </row>
    <row r="79" spans="1:6" s="8" customFormat="1" ht="15" x14ac:dyDescent="0.25">
      <c r="A79" s="123"/>
      <c r="B79" s="134" t="s">
        <v>176</v>
      </c>
      <c r="C79" s="523"/>
      <c r="D79" s="88"/>
      <c r="E79" s="569">
        <f>SUM(E80:E83)</f>
        <v>0</v>
      </c>
      <c r="F79" s="569">
        <f>SUM(F80:F83)</f>
        <v>0</v>
      </c>
    </row>
    <row r="80" spans="1:6" s="8" customFormat="1" ht="13.15" customHeight="1" x14ac:dyDescent="0.25">
      <c r="A80" s="123"/>
      <c r="B80" s="134" t="s">
        <v>182</v>
      </c>
      <c r="C80" s="523"/>
      <c r="D80" s="88"/>
      <c r="E80" s="569">
        <v>0</v>
      </c>
      <c r="F80" s="569">
        <v>0</v>
      </c>
    </row>
    <row r="81" spans="1:6" s="8" customFormat="1" ht="13.15" customHeight="1" x14ac:dyDescent="0.25">
      <c r="A81" s="123"/>
      <c r="B81" s="134" t="s">
        <v>183</v>
      </c>
      <c r="C81" s="523"/>
      <c r="D81" s="88"/>
      <c r="E81" s="569">
        <v>0</v>
      </c>
      <c r="F81" s="569">
        <v>0</v>
      </c>
    </row>
    <row r="82" spans="1:6" s="8" customFormat="1" ht="13.15" customHeight="1" x14ac:dyDescent="0.25">
      <c r="A82" s="123"/>
      <c r="B82" s="134" t="s">
        <v>1208</v>
      </c>
      <c r="C82" s="523"/>
      <c r="D82" s="88"/>
      <c r="E82" s="569"/>
      <c r="F82" s="569"/>
    </row>
    <row r="83" spans="1:6" s="8" customFormat="1" ht="13.15" customHeight="1" x14ac:dyDescent="0.25">
      <c r="A83" s="123"/>
      <c r="B83" s="134" t="s">
        <v>184</v>
      </c>
      <c r="C83" s="523"/>
      <c r="D83" s="88"/>
      <c r="E83" s="569">
        <v>0</v>
      </c>
      <c r="F83" s="569">
        <v>0</v>
      </c>
    </row>
    <row r="84" spans="1:6" s="8" customFormat="1" ht="13.15" customHeight="1" x14ac:dyDescent="0.25">
      <c r="A84" s="123"/>
      <c r="B84" s="134"/>
      <c r="C84" s="523"/>
      <c r="D84" s="88"/>
      <c r="E84" s="569"/>
      <c r="F84" s="569"/>
    </row>
    <row r="85" spans="1:6" s="8" customFormat="1" ht="13.15" customHeight="1" x14ac:dyDescent="0.25">
      <c r="A85" s="123"/>
      <c r="B85" s="134" t="s">
        <v>348</v>
      </c>
      <c r="C85" s="523"/>
      <c r="D85" s="88"/>
      <c r="E85" s="569">
        <v>0</v>
      </c>
      <c r="F85" s="569">
        <v>0</v>
      </c>
    </row>
    <row r="86" spans="1:6" s="8" customFormat="1" ht="13.15" customHeight="1" x14ac:dyDescent="0.25">
      <c r="A86" s="123"/>
      <c r="B86" s="435"/>
      <c r="C86" s="659"/>
      <c r="D86" s="88"/>
      <c r="E86" s="569"/>
      <c r="F86" s="569"/>
    </row>
    <row r="87" spans="1:6" s="8" customFormat="1" ht="13.15" customHeight="1" x14ac:dyDescent="0.25">
      <c r="A87" s="319" t="s">
        <v>349</v>
      </c>
      <c r="B87" s="658"/>
      <c r="C87" s="141"/>
      <c r="D87" s="88" t="s">
        <v>744</v>
      </c>
      <c r="E87" s="656">
        <f>+E88+E90+E95+E101</f>
        <v>0</v>
      </c>
      <c r="F87" s="656">
        <f>+F88+F90+F95+F101</f>
        <v>0</v>
      </c>
    </row>
    <row r="88" spans="1:6" s="8" customFormat="1" ht="13.15" customHeight="1" x14ac:dyDescent="0.25">
      <c r="A88" s="123"/>
      <c r="B88" s="134" t="s">
        <v>174</v>
      </c>
      <c r="C88" s="523"/>
      <c r="D88" s="88"/>
      <c r="E88" s="569">
        <v>0</v>
      </c>
      <c r="F88" s="569">
        <v>0</v>
      </c>
    </row>
    <row r="89" spans="1:6" s="8" customFormat="1" ht="13.15" customHeight="1" x14ac:dyDescent="0.25">
      <c r="A89" s="123"/>
      <c r="B89" s="134"/>
      <c r="C89" s="523"/>
      <c r="D89" s="88"/>
      <c r="E89" s="569"/>
      <c r="F89" s="569"/>
    </row>
    <row r="90" spans="1:6" s="8" customFormat="1" ht="13.15" customHeight="1" x14ac:dyDescent="0.25">
      <c r="A90" s="123"/>
      <c r="B90" s="134" t="s">
        <v>175</v>
      </c>
      <c r="C90" s="523"/>
      <c r="D90" s="88"/>
      <c r="E90" s="569">
        <f>SUM(E91:E93)</f>
        <v>0</v>
      </c>
      <c r="F90" s="569">
        <f>SUM(F91:F93)</f>
        <v>0</v>
      </c>
    </row>
    <row r="91" spans="1:6" s="8" customFormat="1" ht="13.15" customHeight="1" x14ac:dyDescent="0.25">
      <c r="A91" s="123"/>
      <c r="B91" s="134" t="s">
        <v>179</v>
      </c>
      <c r="C91" s="523"/>
      <c r="D91" s="88"/>
      <c r="E91" s="569">
        <v>0</v>
      </c>
      <c r="F91" s="569">
        <v>0</v>
      </c>
    </row>
    <row r="92" spans="1:6" s="8" customFormat="1" ht="15" x14ac:dyDescent="0.25">
      <c r="A92" s="123"/>
      <c r="B92" s="134" t="s">
        <v>180</v>
      </c>
      <c r="C92" s="523"/>
      <c r="D92" s="88"/>
      <c r="E92" s="569">
        <v>0</v>
      </c>
      <c r="F92" s="569">
        <v>0</v>
      </c>
    </row>
    <row r="93" spans="1:6" s="8" customFormat="1" ht="13.15" customHeight="1" x14ac:dyDescent="0.25">
      <c r="A93" s="123"/>
      <c r="B93" s="134" t="s">
        <v>181</v>
      </c>
      <c r="C93" s="523"/>
      <c r="D93" s="88"/>
      <c r="E93" s="569">
        <v>0</v>
      </c>
      <c r="F93" s="569">
        <v>0</v>
      </c>
    </row>
    <row r="94" spans="1:6" s="8" customFormat="1" ht="13.15" customHeight="1" x14ac:dyDescent="0.25">
      <c r="A94" s="123"/>
      <c r="B94" s="134"/>
      <c r="C94" s="523"/>
      <c r="D94" s="88"/>
      <c r="E94" s="569"/>
      <c r="F94" s="569"/>
    </row>
    <row r="95" spans="1:6" s="8" customFormat="1" ht="13.15" customHeight="1" x14ac:dyDescent="0.25">
      <c r="A95" s="123"/>
      <c r="B95" s="134" t="s">
        <v>176</v>
      </c>
      <c r="C95" s="523"/>
      <c r="D95" s="88"/>
      <c r="E95" s="569">
        <f>SUM(E96:E99)</f>
        <v>0</v>
      </c>
      <c r="F95" s="569">
        <f>SUM(F96:F99)</f>
        <v>0</v>
      </c>
    </row>
    <row r="96" spans="1:6" s="8" customFormat="1" ht="15" x14ac:dyDescent="0.25">
      <c r="A96" s="123"/>
      <c r="B96" s="134" t="s">
        <v>182</v>
      </c>
      <c r="C96" s="523"/>
      <c r="D96" s="88"/>
      <c r="E96" s="569">
        <v>0</v>
      </c>
      <c r="F96" s="569">
        <v>0</v>
      </c>
    </row>
    <row r="97" spans="1:6" s="8" customFormat="1" ht="15" x14ac:dyDescent="0.25">
      <c r="A97" s="123"/>
      <c r="B97" s="134" t="s">
        <v>183</v>
      </c>
      <c r="C97" s="523"/>
      <c r="D97" s="88"/>
      <c r="E97" s="569">
        <v>0</v>
      </c>
      <c r="F97" s="569">
        <v>0</v>
      </c>
    </row>
    <row r="98" spans="1:6" s="8" customFormat="1" ht="13.15" customHeight="1" x14ac:dyDescent="0.25">
      <c r="A98" s="123"/>
      <c r="B98" s="134" t="s">
        <v>1209</v>
      </c>
      <c r="C98" s="523"/>
      <c r="D98" s="88"/>
      <c r="E98" s="569"/>
      <c r="F98" s="569"/>
    </row>
    <row r="99" spans="1:6" s="8" customFormat="1" ht="15" x14ac:dyDescent="0.25">
      <c r="A99" s="123"/>
      <c r="B99" s="134" t="s">
        <v>184</v>
      </c>
      <c r="C99" s="523"/>
      <c r="D99" s="88"/>
      <c r="E99" s="660">
        <v>0</v>
      </c>
      <c r="F99" s="660">
        <v>0</v>
      </c>
    </row>
    <row r="100" spans="1:6" s="8" customFormat="1" ht="15" x14ac:dyDescent="0.25">
      <c r="A100" s="123"/>
      <c r="B100" s="134"/>
      <c r="C100" s="523"/>
      <c r="D100" s="88"/>
      <c r="E100" s="660"/>
      <c r="F100" s="660"/>
    </row>
    <row r="101" spans="1:6" s="8" customFormat="1" ht="15" x14ac:dyDescent="0.25">
      <c r="A101" s="123"/>
      <c r="B101" s="134" t="s">
        <v>348</v>
      </c>
      <c r="C101" s="523"/>
      <c r="D101" s="88"/>
      <c r="E101" s="569">
        <v>0</v>
      </c>
      <c r="F101" s="569">
        <v>0</v>
      </c>
    </row>
    <row r="102" spans="1:6" s="8" customFormat="1" ht="15" x14ac:dyDescent="0.25">
      <c r="A102" s="123"/>
      <c r="B102" s="134"/>
      <c r="C102" s="7"/>
      <c r="D102" s="88"/>
      <c r="E102" s="569"/>
      <c r="F102" s="569"/>
    </row>
    <row r="103" spans="1:6" s="8" customFormat="1" ht="13.15" customHeight="1" x14ac:dyDescent="0.25">
      <c r="A103" s="91" t="s">
        <v>172</v>
      </c>
      <c r="B103" s="118"/>
      <c r="C103" s="11" t="s">
        <v>811</v>
      </c>
      <c r="D103" s="11" t="s">
        <v>14</v>
      </c>
      <c r="E103" s="572">
        <v>0</v>
      </c>
      <c r="F103" s="572">
        <v>0</v>
      </c>
    </row>
    <row r="104" spans="1:6" s="8" customFormat="1" ht="13.15" customHeight="1" x14ac:dyDescent="0.2">
      <c r="A104" s="117"/>
      <c r="B104" s="117"/>
      <c r="C104" s="11"/>
      <c r="D104" s="11"/>
      <c r="E104" s="582"/>
      <c r="F104" s="582"/>
    </row>
    <row r="105" spans="1:6" s="8" customFormat="1" ht="15.75" x14ac:dyDescent="0.25">
      <c r="A105" s="131"/>
      <c r="B105" s="128" t="s">
        <v>173</v>
      </c>
      <c r="C105" s="54"/>
      <c r="D105" s="54" t="s">
        <v>51</v>
      </c>
      <c r="E105" s="583">
        <f>E5+E28+E39</f>
        <v>0</v>
      </c>
      <c r="F105" s="583">
        <f>F5+F28+F39</f>
        <v>0</v>
      </c>
    </row>
  </sheetData>
  <protectedRanges>
    <protectedRange sqref="A1:IU1 E1:F65532" name="Plage2"/>
  </protectedRanges>
  <mergeCells count="3">
    <mergeCell ref="A3:B3"/>
    <mergeCell ref="A69:B69"/>
    <mergeCell ref="B1:C1"/>
  </mergeCells>
  <phoneticPr fontId="0" type="noConversion"/>
  <pageMargins left="0.78740157480314965" right="0.78740157480314965" top="0.98425196850393704" bottom="0.98425196850393704" header="0.51181102362204722" footer="0.51181102362204722"/>
  <pageSetup paperSize="9" scale="70" fitToHeight="0" orientation="portrait" r:id="rId1"/>
  <headerFooter alignWithMargins="0"/>
  <rowBreaks count="1" manualBreakCount="1">
    <brk id="6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fitToPage="1"/>
  </sheetPr>
  <dimension ref="A1:S117"/>
  <sheetViews>
    <sheetView view="pageBreakPreview" topLeftCell="A79" zoomScale="80" zoomScaleNormal="100" zoomScaleSheetLayoutView="80" workbookViewId="0">
      <selection activeCell="D31" sqref="D31"/>
    </sheetView>
  </sheetViews>
  <sheetFormatPr defaultColWidth="11.42578125" defaultRowHeight="12.75" x14ac:dyDescent="0.2"/>
  <cols>
    <col min="1" max="1" width="4.7109375" style="117" customWidth="1"/>
    <col min="2" max="2" width="71.85546875" style="117" customWidth="1"/>
    <col min="3" max="3" width="7.5703125" customWidth="1"/>
    <col min="4" max="4" width="12.7109375" style="265" customWidth="1"/>
    <col min="5" max="5" width="12.7109375" style="75" customWidth="1"/>
    <col min="6" max="6" width="14" style="75" customWidth="1"/>
  </cols>
  <sheetData>
    <row r="1" spans="1:11" s="23" customFormat="1" x14ac:dyDescent="0.2">
      <c r="A1" s="327" t="s">
        <v>81</v>
      </c>
      <c r="B1" s="821">
        <f>'1'!O15</f>
        <v>0</v>
      </c>
      <c r="C1" s="822"/>
      <c r="D1" s="321" t="s">
        <v>1026</v>
      </c>
      <c r="E1" s="560"/>
      <c r="F1" s="374"/>
    </row>
    <row r="2" spans="1:11" x14ac:dyDescent="0.2">
      <c r="F2" s="382"/>
    </row>
    <row r="3" spans="1:11" x14ac:dyDescent="0.2">
      <c r="A3" s="131"/>
      <c r="B3" s="130" t="s">
        <v>185</v>
      </c>
      <c r="C3" s="52"/>
      <c r="D3" s="311" t="str">
        <f>Activa!D3</f>
        <v>Codes</v>
      </c>
      <c r="E3" s="383" t="str">
        <f>Activa!E3</f>
        <v>Boekjaar</v>
      </c>
      <c r="F3" s="384" t="str">
        <f>Activa!F3</f>
        <v>Vorig boekjaar</v>
      </c>
    </row>
    <row r="4" spans="1:11" x14ac:dyDescent="0.2">
      <c r="A4" s="134"/>
      <c r="B4" s="309"/>
      <c r="C4" s="521"/>
      <c r="D4" s="522"/>
      <c r="E4" s="379"/>
      <c r="F4" s="379"/>
    </row>
    <row r="5" spans="1:11" ht="15" x14ac:dyDescent="0.25">
      <c r="A5" s="319" t="s">
        <v>221</v>
      </c>
      <c r="B5" s="319"/>
      <c r="C5" s="141"/>
      <c r="D5" s="141" t="s">
        <v>1027</v>
      </c>
      <c r="E5" s="576">
        <f>E6+E9+E10+E11+E15</f>
        <v>0</v>
      </c>
      <c r="F5" s="576">
        <f>F6+F9+F10+F11+F15</f>
        <v>0</v>
      </c>
    </row>
    <row r="6" spans="1:11" ht="15" x14ac:dyDescent="0.25">
      <c r="A6" s="134"/>
      <c r="B6" s="134" t="s">
        <v>222</v>
      </c>
      <c r="C6" s="141" t="s">
        <v>813</v>
      </c>
      <c r="D6" s="141">
        <v>70</v>
      </c>
      <c r="E6" s="584">
        <v>0</v>
      </c>
      <c r="F6" s="584">
        <v>0</v>
      </c>
      <c r="G6" s="17"/>
    </row>
    <row r="7" spans="1:11" ht="15" x14ac:dyDescent="0.25">
      <c r="A7" s="134"/>
      <c r="B7" s="134" t="s">
        <v>223</v>
      </c>
      <c r="C7" s="141"/>
      <c r="D7" s="141"/>
      <c r="E7" s="585"/>
      <c r="F7" s="585"/>
      <c r="G7" s="17"/>
    </row>
    <row r="8" spans="1:11" ht="15" x14ac:dyDescent="0.25">
      <c r="A8" s="134"/>
      <c r="B8" s="134" t="s">
        <v>224</v>
      </c>
      <c r="C8" s="141"/>
      <c r="D8" s="141"/>
      <c r="E8" s="585"/>
      <c r="F8" s="585"/>
      <c r="G8" s="17"/>
    </row>
    <row r="9" spans="1:11" ht="15" x14ac:dyDescent="0.25">
      <c r="A9" s="134"/>
      <c r="B9" s="134" t="s">
        <v>225</v>
      </c>
      <c r="C9" s="141"/>
      <c r="D9" s="141">
        <v>71</v>
      </c>
      <c r="E9" s="586">
        <v>0</v>
      </c>
      <c r="F9" s="586">
        <v>0</v>
      </c>
      <c r="G9" s="17"/>
    </row>
    <row r="10" spans="1:11" ht="15" x14ac:dyDescent="0.25">
      <c r="A10" s="134"/>
      <c r="B10" s="134" t="s">
        <v>226</v>
      </c>
      <c r="C10" s="141"/>
      <c r="D10" s="141">
        <v>72</v>
      </c>
      <c r="E10" s="586">
        <v>0</v>
      </c>
      <c r="F10" s="586">
        <v>0</v>
      </c>
      <c r="G10" s="17"/>
    </row>
    <row r="11" spans="1:11" ht="15" x14ac:dyDescent="0.25">
      <c r="A11" s="134"/>
      <c r="B11" s="134" t="s">
        <v>816</v>
      </c>
      <c r="C11" s="141" t="s">
        <v>813</v>
      </c>
      <c r="D11" s="141">
        <v>74</v>
      </c>
      <c r="E11" s="585">
        <f>SUM(E12:E14)</f>
        <v>0</v>
      </c>
      <c r="F11" s="585">
        <f>SUM(F12:F14)</f>
        <v>0</v>
      </c>
      <c r="G11" s="424"/>
      <c r="H11" s="424"/>
      <c r="I11" s="424"/>
      <c r="J11" s="424"/>
      <c r="K11" s="424"/>
    </row>
    <row r="12" spans="1:11" ht="15" x14ac:dyDescent="0.25">
      <c r="A12" s="134"/>
      <c r="B12" s="134" t="s">
        <v>817</v>
      </c>
      <c r="C12" s="141"/>
      <c r="D12" s="141">
        <v>74</v>
      </c>
      <c r="E12" s="585">
        <v>0</v>
      </c>
      <c r="F12" s="585">
        <v>0</v>
      </c>
      <c r="G12" s="424"/>
      <c r="H12" s="424"/>
      <c r="I12" s="424"/>
      <c r="J12" s="424"/>
      <c r="K12" s="424"/>
    </row>
    <row r="13" spans="1:11" ht="15" x14ac:dyDescent="0.25">
      <c r="A13" s="134"/>
      <c r="B13" s="134" t="s">
        <v>947</v>
      </c>
      <c r="C13" s="141"/>
      <c r="D13" s="141" t="s">
        <v>728</v>
      </c>
      <c r="E13" s="585">
        <v>0</v>
      </c>
      <c r="F13" s="585">
        <v>0</v>
      </c>
      <c r="G13" s="424"/>
      <c r="H13" s="424"/>
      <c r="I13" s="424"/>
      <c r="J13" s="424"/>
      <c r="K13" s="424"/>
    </row>
    <row r="14" spans="1:11" ht="15.75" customHeight="1" x14ac:dyDescent="0.25">
      <c r="A14" s="134"/>
      <c r="B14" s="653" t="s">
        <v>948</v>
      </c>
      <c r="C14" s="141"/>
      <c r="D14" s="141" t="s">
        <v>729</v>
      </c>
      <c r="E14" s="585">
        <v>0</v>
      </c>
      <c r="F14" s="585">
        <v>0</v>
      </c>
      <c r="G14" s="424"/>
      <c r="H14" s="424"/>
      <c r="I14" s="424"/>
      <c r="J14" s="424"/>
      <c r="K14" s="424"/>
    </row>
    <row r="15" spans="1:11" ht="15" x14ac:dyDescent="0.25">
      <c r="A15" s="134"/>
      <c r="B15" s="134" t="s">
        <v>818</v>
      </c>
      <c r="C15" s="141" t="s">
        <v>814</v>
      </c>
      <c r="D15" s="141" t="s">
        <v>815</v>
      </c>
      <c r="E15" s="585">
        <v>0</v>
      </c>
      <c r="F15" s="585">
        <v>0</v>
      </c>
      <c r="G15" s="424"/>
      <c r="H15" s="424"/>
      <c r="I15" s="424"/>
      <c r="J15" s="424"/>
      <c r="K15" s="424"/>
    </row>
    <row r="16" spans="1:11" ht="15" x14ac:dyDescent="0.25">
      <c r="A16" s="319" t="s">
        <v>227</v>
      </c>
      <c r="B16" s="319"/>
      <c r="C16" s="141"/>
      <c r="D16" s="141" t="s">
        <v>1028</v>
      </c>
      <c r="E16" s="576">
        <f>-(-E17-E21-E22-E25-E28-E30-E31-E35-E36)</f>
        <v>0</v>
      </c>
      <c r="F16" s="576">
        <f>-(-F17-F21-F22-F25-F28-F30-F31-F35-F36)</f>
        <v>0</v>
      </c>
      <c r="G16" s="17"/>
    </row>
    <row r="17" spans="1:13" ht="15" x14ac:dyDescent="0.25">
      <c r="A17" s="134"/>
      <c r="B17" s="134" t="s">
        <v>228</v>
      </c>
      <c r="C17" s="141"/>
      <c r="D17" s="141">
        <v>60</v>
      </c>
      <c r="E17" s="585">
        <f>E18+E20</f>
        <v>0</v>
      </c>
      <c r="F17" s="585">
        <f>F18+F20</f>
        <v>0</v>
      </c>
      <c r="G17" s="17"/>
    </row>
    <row r="18" spans="1:13" ht="15" x14ac:dyDescent="0.25">
      <c r="A18" s="134"/>
      <c r="B18" s="134" t="s">
        <v>820</v>
      </c>
      <c r="C18" s="141"/>
      <c r="D18" s="141" t="s">
        <v>52</v>
      </c>
      <c r="E18" s="585">
        <v>0</v>
      </c>
      <c r="F18" s="585">
        <v>0</v>
      </c>
      <c r="G18" s="17"/>
    </row>
    <row r="19" spans="1:13" ht="15" x14ac:dyDescent="0.25">
      <c r="A19" s="134"/>
      <c r="B19" s="134" t="s">
        <v>821</v>
      </c>
      <c r="C19" s="141"/>
      <c r="D19" s="141"/>
      <c r="E19" s="585"/>
      <c r="F19" s="585"/>
      <c r="G19" s="17"/>
    </row>
    <row r="20" spans="1:13" ht="15" x14ac:dyDescent="0.25">
      <c r="A20" s="134"/>
      <c r="B20" s="134" t="s">
        <v>822</v>
      </c>
      <c r="C20" s="141"/>
      <c r="D20" s="141">
        <v>609</v>
      </c>
      <c r="E20" s="585">
        <v>0</v>
      </c>
      <c r="F20" s="585">
        <v>0</v>
      </c>
      <c r="G20" s="17"/>
    </row>
    <row r="21" spans="1:13" ht="15" x14ac:dyDescent="0.25">
      <c r="A21" s="134"/>
      <c r="B21" s="134" t="s">
        <v>229</v>
      </c>
      <c r="C21" s="141"/>
      <c r="D21" s="141">
        <v>61</v>
      </c>
      <c r="E21" s="587">
        <v>0</v>
      </c>
      <c r="F21" s="587">
        <v>0</v>
      </c>
      <c r="G21" s="17"/>
    </row>
    <row r="22" spans="1:13" ht="15" x14ac:dyDescent="0.25">
      <c r="A22" s="134"/>
      <c r="B22" s="134" t="s">
        <v>230</v>
      </c>
      <c r="C22" s="141" t="s">
        <v>813</v>
      </c>
      <c r="D22" s="141">
        <v>62</v>
      </c>
      <c r="E22" s="587"/>
      <c r="F22" s="587"/>
      <c r="G22" s="17"/>
    </row>
    <row r="23" spans="1:13" ht="15" x14ac:dyDescent="0.25">
      <c r="A23" s="134"/>
      <c r="B23" s="134" t="s">
        <v>231</v>
      </c>
      <c r="C23" s="141"/>
      <c r="D23" s="141"/>
      <c r="E23" s="585"/>
      <c r="F23" s="585"/>
      <c r="G23" s="17"/>
    </row>
    <row r="24" spans="1:13" ht="15" x14ac:dyDescent="0.25">
      <c r="A24" s="134"/>
      <c r="B24" s="134" t="s">
        <v>232</v>
      </c>
      <c r="C24" s="141"/>
      <c r="D24" s="141"/>
      <c r="E24" s="585"/>
      <c r="F24" s="585"/>
      <c r="G24" s="17"/>
    </row>
    <row r="25" spans="1:13" ht="15" x14ac:dyDescent="0.25">
      <c r="A25" s="134"/>
      <c r="B25" s="134" t="s">
        <v>233</v>
      </c>
      <c r="C25" s="141"/>
      <c r="D25" s="141">
        <v>630</v>
      </c>
      <c r="E25" s="587">
        <v>0</v>
      </c>
      <c r="F25" s="587">
        <v>0</v>
      </c>
      <c r="G25" s="17"/>
    </row>
    <row r="26" spans="1:13" ht="15" x14ac:dyDescent="0.25">
      <c r="A26" s="134"/>
      <c r="B26" s="134" t="s">
        <v>234</v>
      </c>
      <c r="C26" s="141"/>
      <c r="D26" s="141"/>
      <c r="E26" s="585"/>
      <c r="F26" s="585"/>
      <c r="G26" s="17"/>
    </row>
    <row r="27" spans="1:13" ht="15" x14ac:dyDescent="0.25">
      <c r="A27" s="134"/>
      <c r="B27" s="134" t="s">
        <v>841</v>
      </c>
      <c r="C27" s="141"/>
      <c r="D27" s="141"/>
      <c r="E27" s="585"/>
      <c r="F27" s="585"/>
      <c r="G27" s="17"/>
    </row>
    <row r="28" spans="1:13" ht="15" x14ac:dyDescent="0.25">
      <c r="A28" s="134"/>
      <c r="B28" s="134" t="s">
        <v>842</v>
      </c>
      <c r="C28" s="141" t="s">
        <v>813</v>
      </c>
      <c r="D28" s="141" t="s">
        <v>53</v>
      </c>
      <c r="E28" s="585">
        <v>0</v>
      </c>
      <c r="F28" s="585">
        <v>0</v>
      </c>
      <c r="G28" s="17"/>
    </row>
    <row r="29" spans="1:13" ht="15" x14ac:dyDescent="0.25">
      <c r="A29" s="134"/>
      <c r="B29" s="134" t="s">
        <v>843</v>
      </c>
      <c r="C29" s="141"/>
      <c r="D29" s="141"/>
      <c r="E29" s="585"/>
      <c r="F29" s="585"/>
      <c r="G29" s="17"/>
    </row>
    <row r="30" spans="1:13" ht="15" x14ac:dyDescent="0.25">
      <c r="A30" s="134"/>
      <c r="B30" s="134" t="s">
        <v>844</v>
      </c>
      <c r="C30" s="141" t="s">
        <v>813</v>
      </c>
      <c r="D30" s="141" t="s">
        <v>1029</v>
      </c>
      <c r="E30" s="585">
        <v>0</v>
      </c>
      <c r="F30" s="585">
        <v>0</v>
      </c>
      <c r="G30" s="17"/>
    </row>
    <row r="31" spans="1:13" ht="15" x14ac:dyDescent="0.25">
      <c r="A31" s="134"/>
      <c r="B31" s="134" t="s">
        <v>823</v>
      </c>
      <c r="C31" s="141" t="s">
        <v>813</v>
      </c>
      <c r="D31" s="141" t="s">
        <v>1207</v>
      </c>
      <c r="E31" s="585">
        <f>SUM(E32:E34)</f>
        <v>0</v>
      </c>
      <c r="F31" s="585">
        <f>SUM(F32:F34)</f>
        <v>0</v>
      </c>
      <c r="G31" s="424"/>
      <c r="H31" s="424"/>
      <c r="I31" s="424"/>
      <c r="J31" s="424"/>
      <c r="K31" s="424"/>
      <c r="L31" s="424"/>
      <c r="M31" s="424"/>
    </row>
    <row r="32" spans="1:13" ht="15" x14ac:dyDescent="0.25">
      <c r="A32" s="134"/>
      <c r="B32" s="134" t="s">
        <v>949</v>
      </c>
      <c r="C32" s="141"/>
      <c r="D32" s="141" t="s">
        <v>54</v>
      </c>
      <c r="E32" s="585">
        <v>0</v>
      </c>
      <c r="F32" s="585">
        <v>0</v>
      </c>
      <c r="G32" s="424"/>
      <c r="H32" s="424"/>
      <c r="I32" s="424"/>
      <c r="J32" s="424"/>
      <c r="K32" s="424"/>
      <c r="L32" s="424"/>
      <c r="M32" s="424"/>
    </row>
    <row r="33" spans="1:13" ht="15" x14ac:dyDescent="0.25">
      <c r="A33" s="134"/>
      <c r="B33" s="134" t="s">
        <v>824</v>
      </c>
      <c r="C33" s="141"/>
      <c r="D33" s="141">
        <v>643</v>
      </c>
      <c r="E33" s="585">
        <v>0</v>
      </c>
      <c r="F33" s="585">
        <v>0</v>
      </c>
      <c r="G33" s="424"/>
      <c r="H33" s="424"/>
      <c r="I33" s="424"/>
      <c r="J33" s="424"/>
      <c r="K33" s="424"/>
      <c r="L33" s="424"/>
      <c r="M33" s="424"/>
    </row>
    <row r="34" spans="1:13" ht="15" x14ac:dyDescent="0.25">
      <c r="A34" s="134"/>
      <c r="B34" s="134" t="s">
        <v>987</v>
      </c>
      <c r="C34" s="141"/>
      <c r="D34" s="141">
        <v>644</v>
      </c>
      <c r="E34" s="585">
        <v>0</v>
      </c>
      <c r="F34" s="585">
        <v>0</v>
      </c>
      <c r="G34" s="424"/>
      <c r="H34" s="424"/>
      <c r="I34" s="424"/>
      <c r="J34" s="424"/>
      <c r="K34" s="424"/>
      <c r="L34" s="424"/>
      <c r="M34" s="424"/>
    </row>
    <row r="35" spans="1:13" ht="15" x14ac:dyDescent="0.25">
      <c r="A35" s="134"/>
      <c r="B35" s="134" t="s">
        <v>825</v>
      </c>
      <c r="C35" s="141"/>
      <c r="D35" s="141">
        <v>649</v>
      </c>
      <c r="E35" s="585">
        <v>0</v>
      </c>
      <c r="F35" s="585">
        <v>0</v>
      </c>
      <c r="G35" s="424"/>
      <c r="H35" s="424"/>
      <c r="I35" s="424"/>
      <c r="J35" s="424"/>
      <c r="K35" s="424"/>
      <c r="L35" s="424"/>
      <c r="M35" s="424"/>
    </row>
    <row r="36" spans="1:13" ht="15" x14ac:dyDescent="0.25">
      <c r="A36" s="134"/>
      <c r="B36" s="134" t="s">
        <v>826</v>
      </c>
      <c r="C36" s="141" t="s">
        <v>814</v>
      </c>
      <c r="D36" s="141" t="s">
        <v>819</v>
      </c>
      <c r="E36" s="585"/>
      <c r="F36" s="585"/>
      <c r="G36" s="424"/>
      <c r="H36" s="424"/>
      <c r="I36" s="424"/>
      <c r="J36" s="424"/>
      <c r="K36" s="424"/>
      <c r="L36" s="424"/>
      <c r="M36" s="424"/>
    </row>
    <row r="37" spans="1:13" ht="15" x14ac:dyDescent="0.25">
      <c r="A37" s="134"/>
      <c r="B37" s="134"/>
      <c r="C37" s="523"/>
      <c r="D37" s="141"/>
      <c r="E37" s="588"/>
      <c r="F37" s="588"/>
      <c r="G37" s="17"/>
    </row>
    <row r="38" spans="1:13" ht="15" x14ac:dyDescent="0.25">
      <c r="A38" s="319" t="s">
        <v>235</v>
      </c>
      <c r="B38" s="319"/>
      <c r="C38" s="141"/>
      <c r="D38" s="141">
        <v>9901</v>
      </c>
      <c r="E38" s="576">
        <f>IF(E5-E16&gt;=0,E5-E16,0)</f>
        <v>0</v>
      </c>
      <c r="F38" s="576">
        <f>IF(F5-F16&gt;=0,F5-F16,0)</f>
        <v>0</v>
      </c>
      <c r="G38" s="17"/>
    </row>
    <row r="39" spans="1:13" ht="15" x14ac:dyDescent="0.25">
      <c r="A39" s="319" t="s">
        <v>236</v>
      </c>
      <c r="B39" s="319"/>
      <c r="C39" s="141"/>
      <c r="D39" s="141">
        <v>9901</v>
      </c>
      <c r="E39" s="576">
        <f>IF(E5-E16&lt;0,E5-E16,0)</f>
        <v>0</v>
      </c>
      <c r="F39" s="576">
        <f>IF(F5-F16&lt;0,F5-F16,0)</f>
        <v>0</v>
      </c>
      <c r="G39" s="17"/>
    </row>
    <row r="40" spans="1:13" ht="15" x14ac:dyDescent="0.25">
      <c r="A40" s="134"/>
      <c r="B40" s="134"/>
      <c r="C40" s="141"/>
      <c r="D40" s="141"/>
      <c r="E40" s="584"/>
      <c r="F40" s="584"/>
      <c r="G40" s="17"/>
    </row>
    <row r="41" spans="1:13" ht="15" x14ac:dyDescent="0.25">
      <c r="A41" s="319" t="s">
        <v>237</v>
      </c>
      <c r="B41" s="319"/>
      <c r="C41" s="141"/>
      <c r="D41" s="141" t="s">
        <v>1030</v>
      </c>
      <c r="E41" s="589">
        <f>E43+E47</f>
        <v>0</v>
      </c>
      <c r="F41" s="589">
        <f>F43+F47</f>
        <v>0</v>
      </c>
      <c r="G41" s="17"/>
    </row>
    <row r="42" spans="1:13" ht="15" x14ac:dyDescent="0.25">
      <c r="A42" s="319" t="s">
        <v>829</v>
      </c>
      <c r="B42" s="134"/>
      <c r="C42" s="141"/>
      <c r="D42" s="141"/>
      <c r="E42" s="589">
        <f>ABS(E48)+E43+E47</f>
        <v>0</v>
      </c>
      <c r="F42" s="589">
        <f>ABS(F48)+F43+F47</f>
        <v>0</v>
      </c>
      <c r="G42" s="17"/>
    </row>
    <row r="43" spans="1:13" ht="15" x14ac:dyDescent="0.25">
      <c r="A43" s="319" t="s">
        <v>830</v>
      </c>
      <c r="B43" s="134"/>
      <c r="C43" s="141"/>
      <c r="D43" s="141"/>
      <c r="E43" s="589">
        <f>SUM(E44:E46)</f>
        <v>0</v>
      </c>
      <c r="F43" s="589">
        <f>SUM(F44:F46)</f>
        <v>0</v>
      </c>
      <c r="G43" s="17"/>
    </row>
    <row r="44" spans="1:13" ht="15" x14ac:dyDescent="0.25">
      <c r="A44" s="134"/>
      <c r="B44" s="134" t="s">
        <v>238</v>
      </c>
      <c r="C44" s="141"/>
      <c r="D44" s="141">
        <v>750</v>
      </c>
      <c r="E44" s="585">
        <v>0</v>
      </c>
      <c r="F44" s="585">
        <v>0</v>
      </c>
      <c r="G44" s="17"/>
    </row>
    <row r="45" spans="1:13" ht="15" x14ac:dyDescent="0.25">
      <c r="A45" s="134"/>
      <c r="B45" s="134" t="s">
        <v>239</v>
      </c>
      <c r="C45" s="141"/>
      <c r="D45" s="141">
        <v>751</v>
      </c>
      <c r="E45" s="585">
        <v>0</v>
      </c>
      <c r="F45" s="585">
        <v>0</v>
      </c>
    </row>
    <row r="46" spans="1:13" ht="15" x14ac:dyDescent="0.25">
      <c r="A46" s="134"/>
      <c r="B46" s="134" t="s">
        <v>240</v>
      </c>
      <c r="C46" s="141" t="s">
        <v>827</v>
      </c>
      <c r="D46" s="141" t="s">
        <v>55</v>
      </c>
      <c r="E46" s="585">
        <v>0</v>
      </c>
      <c r="F46" s="585">
        <v>0</v>
      </c>
    </row>
    <row r="47" spans="1:13" ht="15" x14ac:dyDescent="0.25">
      <c r="A47" s="319" t="s">
        <v>831</v>
      </c>
      <c r="B47" s="134"/>
      <c r="C47" s="141" t="s">
        <v>814</v>
      </c>
      <c r="D47" s="141" t="s">
        <v>833</v>
      </c>
      <c r="E47" s="585">
        <v>0</v>
      </c>
      <c r="F47" s="585">
        <v>0</v>
      </c>
    </row>
    <row r="48" spans="1:13" ht="19.5" customHeight="1" x14ac:dyDescent="0.25">
      <c r="A48" s="883" t="s">
        <v>832</v>
      </c>
      <c r="B48" s="883"/>
      <c r="C48" s="141" t="s">
        <v>828</v>
      </c>
      <c r="D48" s="141" t="s">
        <v>961</v>
      </c>
      <c r="E48" s="589">
        <f>(E49+E50)</f>
        <v>0</v>
      </c>
      <c r="F48" s="589">
        <f>(F49+F50)</f>
        <v>0</v>
      </c>
    </row>
    <row r="49" spans="1:19" ht="15" x14ac:dyDescent="0.25">
      <c r="A49" s="123"/>
      <c r="B49" s="134" t="s">
        <v>988</v>
      </c>
      <c r="C49" s="134"/>
      <c r="D49" s="141"/>
      <c r="E49" s="585">
        <v>0</v>
      </c>
      <c r="F49" s="585">
        <v>0</v>
      </c>
    </row>
    <row r="50" spans="1:19" ht="15" x14ac:dyDescent="0.25">
      <c r="A50" s="123"/>
      <c r="B50" s="134" t="s">
        <v>989</v>
      </c>
      <c r="C50" s="134"/>
      <c r="D50" s="141"/>
      <c r="E50" s="585">
        <v>0</v>
      </c>
      <c r="F50" s="585">
        <v>0</v>
      </c>
    </row>
    <row r="51" spans="1:19" ht="15" x14ac:dyDescent="0.25">
      <c r="A51" s="123"/>
      <c r="B51" s="134"/>
      <c r="C51" s="134"/>
      <c r="D51" s="141"/>
      <c r="E51" s="585"/>
      <c r="F51" s="585"/>
    </row>
    <row r="52" spans="1:19" ht="15" customHeight="1" x14ac:dyDescent="0.25">
      <c r="A52" s="319" t="s">
        <v>942</v>
      </c>
      <c r="B52" s="319"/>
      <c r="C52" s="319"/>
      <c r="D52" s="141" t="s">
        <v>1031</v>
      </c>
      <c r="E52" s="589">
        <f>E54+E59</f>
        <v>0</v>
      </c>
      <c r="F52" s="589">
        <f>F54+F59</f>
        <v>0</v>
      </c>
      <c r="G52" s="424"/>
      <c r="H52" s="424"/>
      <c r="I52" s="424"/>
      <c r="J52" s="424"/>
      <c r="K52" s="424"/>
      <c r="L52" s="424"/>
      <c r="M52" s="424"/>
      <c r="N52" s="424"/>
      <c r="O52" s="424"/>
      <c r="P52" s="424"/>
      <c r="Q52" s="424"/>
      <c r="R52" s="424"/>
      <c r="S52" s="424"/>
    </row>
    <row r="53" spans="1:19" ht="15" x14ac:dyDescent="0.25">
      <c r="A53" s="319" t="s">
        <v>836</v>
      </c>
      <c r="B53" s="319"/>
      <c r="C53" s="141"/>
      <c r="D53" s="141"/>
      <c r="E53" s="589">
        <f>ABS(E60)+E54+E59</f>
        <v>0</v>
      </c>
      <c r="F53" s="589">
        <f>ABS(F60)+F54+F59</f>
        <v>0</v>
      </c>
      <c r="G53" s="424"/>
      <c r="H53" s="424"/>
      <c r="I53" s="424"/>
      <c r="J53" s="424"/>
      <c r="K53" s="424"/>
      <c r="L53" s="424"/>
      <c r="M53" s="424"/>
      <c r="N53" s="424"/>
      <c r="O53" s="424"/>
      <c r="P53" s="424"/>
      <c r="Q53" s="424"/>
      <c r="R53" s="424"/>
      <c r="S53" s="424"/>
    </row>
    <row r="54" spans="1:19" ht="15" x14ac:dyDescent="0.25">
      <c r="A54" s="319" t="s">
        <v>837</v>
      </c>
      <c r="B54" s="319"/>
      <c r="C54" s="141"/>
      <c r="D54" s="141">
        <v>65</v>
      </c>
      <c r="E54" s="589">
        <f>(E55+E57+E58)</f>
        <v>0</v>
      </c>
      <c r="F54" s="589">
        <f>(F55+F57+F58)</f>
        <v>0</v>
      </c>
      <c r="G54" s="424"/>
      <c r="H54" s="424"/>
      <c r="I54" s="424"/>
      <c r="J54" s="424"/>
      <c r="K54" s="424"/>
      <c r="L54" s="424"/>
      <c r="M54" s="424"/>
      <c r="N54" s="424"/>
      <c r="O54" s="424"/>
      <c r="P54" s="424"/>
      <c r="Q54" s="424"/>
      <c r="R54" s="424"/>
      <c r="S54" s="424"/>
    </row>
    <row r="55" spans="1:19" ht="15" x14ac:dyDescent="0.25">
      <c r="A55" s="134"/>
      <c r="B55" s="134" t="s">
        <v>241</v>
      </c>
      <c r="C55" s="141"/>
      <c r="D55" s="141" t="s">
        <v>834</v>
      </c>
      <c r="E55" s="585">
        <v>0</v>
      </c>
      <c r="F55" s="585">
        <v>0</v>
      </c>
      <c r="G55" s="424"/>
      <c r="H55" s="424"/>
      <c r="I55" s="424"/>
      <c r="J55" s="424"/>
      <c r="K55" s="424"/>
      <c r="L55" s="424"/>
      <c r="M55" s="424"/>
      <c r="N55" s="424"/>
      <c r="O55" s="424"/>
      <c r="P55" s="424"/>
      <c r="Q55" s="424"/>
      <c r="R55" s="424"/>
      <c r="S55" s="424"/>
    </row>
    <row r="56" spans="1:19" ht="15" x14ac:dyDescent="0.25">
      <c r="A56" s="134"/>
      <c r="B56" s="134" t="s">
        <v>838</v>
      </c>
      <c r="C56" s="523"/>
      <c r="D56" s="523"/>
      <c r="E56" s="585"/>
      <c r="F56" s="585"/>
      <c r="G56" s="424"/>
      <c r="H56" s="424"/>
      <c r="I56" s="424"/>
      <c r="J56" s="424"/>
      <c r="K56" s="424"/>
      <c r="L56" s="424"/>
      <c r="M56" s="424"/>
      <c r="N56" s="424"/>
      <c r="O56" s="424"/>
      <c r="P56" s="424"/>
      <c r="Q56" s="424"/>
      <c r="R56" s="424"/>
      <c r="S56" s="424"/>
    </row>
    <row r="57" spans="1:19" ht="15" x14ac:dyDescent="0.25">
      <c r="A57" s="134"/>
      <c r="B57" s="134" t="s">
        <v>839</v>
      </c>
      <c r="C57" s="141"/>
      <c r="D57" s="141" t="s">
        <v>745</v>
      </c>
      <c r="E57" s="585">
        <v>0</v>
      </c>
      <c r="F57" s="585">
        <v>0</v>
      </c>
      <c r="G57" s="424"/>
      <c r="H57" s="424"/>
      <c r="I57" s="424"/>
      <c r="J57" s="424"/>
      <c r="K57" s="424"/>
      <c r="L57" s="424"/>
      <c r="M57" s="424"/>
      <c r="N57" s="424"/>
      <c r="O57" s="424"/>
      <c r="P57" s="424"/>
      <c r="Q57" s="424"/>
      <c r="R57" s="424"/>
      <c r="S57" s="424"/>
    </row>
    <row r="58" spans="1:19" ht="15" x14ac:dyDescent="0.25">
      <c r="A58" s="134"/>
      <c r="B58" s="134" t="s">
        <v>242</v>
      </c>
      <c r="C58" s="141"/>
      <c r="D58" s="141" t="s">
        <v>835</v>
      </c>
      <c r="E58" s="585">
        <v>0</v>
      </c>
      <c r="F58" s="585">
        <v>0</v>
      </c>
      <c r="G58" s="424"/>
      <c r="H58" s="424"/>
      <c r="I58" s="424"/>
      <c r="J58" s="424"/>
      <c r="K58" s="424"/>
      <c r="L58" s="424"/>
      <c r="M58" s="424"/>
      <c r="N58" s="424"/>
      <c r="O58" s="424"/>
      <c r="P58" s="424"/>
      <c r="Q58" s="424"/>
      <c r="R58" s="424"/>
      <c r="S58" s="424"/>
    </row>
    <row r="59" spans="1:19" ht="15" x14ac:dyDescent="0.25">
      <c r="A59" s="319" t="s">
        <v>840</v>
      </c>
      <c r="B59" s="319"/>
      <c r="C59" s="141" t="s">
        <v>814</v>
      </c>
      <c r="D59" s="141" t="s">
        <v>1032</v>
      </c>
      <c r="E59" s="585">
        <v>0</v>
      </c>
      <c r="F59" s="585">
        <v>0</v>
      </c>
      <c r="G59" s="424"/>
      <c r="H59" s="424"/>
      <c r="I59" s="424"/>
      <c r="J59" s="424"/>
      <c r="K59" s="424"/>
      <c r="L59" s="424"/>
      <c r="M59" s="424"/>
      <c r="N59" s="424"/>
      <c r="O59" s="424"/>
      <c r="P59" s="424"/>
      <c r="Q59" s="424"/>
      <c r="R59" s="424"/>
      <c r="S59" s="424"/>
    </row>
    <row r="60" spans="1:19" ht="15" x14ac:dyDescent="0.25">
      <c r="A60" s="319" t="s">
        <v>990</v>
      </c>
      <c r="B60" s="134"/>
      <c r="C60" s="134"/>
      <c r="D60" s="358"/>
      <c r="E60" s="589">
        <f>(E61+E63+E64)</f>
        <v>0</v>
      </c>
      <c r="F60" s="589">
        <f>(F61+F63+F64)</f>
        <v>0</v>
      </c>
    </row>
    <row r="61" spans="1:19" ht="15" x14ac:dyDescent="0.25">
      <c r="A61" s="123"/>
      <c r="B61" s="134" t="s">
        <v>991</v>
      </c>
      <c r="C61" s="134"/>
      <c r="D61" s="141" t="s">
        <v>723</v>
      </c>
      <c r="E61" s="585">
        <v>0</v>
      </c>
      <c r="F61" s="585">
        <v>0</v>
      </c>
    </row>
    <row r="62" spans="1:19" ht="15" x14ac:dyDescent="0.25">
      <c r="A62" s="123"/>
      <c r="B62" s="134" t="s">
        <v>252</v>
      </c>
      <c r="C62" s="134"/>
      <c r="D62" s="141"/>
      <c r="E62" s="585"/>
      <c r="F62" s="585"/>
    </row>
    <row r="63" spans="1:19" ht="13.15" customHeight="1" x14ac:dyDescent="0.25">
      <c r="A63" s="123"/>
      <c r="B63" s="134" t="s">
        <v>992</v>
      </c>
      <c r="C63" s="134"/>
      <c r="D63" s="141" t="s">
        <v>724</v>
      </c>
      <c r="E63" s="585">
        <v>0</v>
      </c>
      <c r="F63" s="585">
        <v>0</v>
      </c>
    </row>
    <row r="64" spans="1:19" ht="15" x14ac:dyDescent="0.25">
      <c r="A64" s="123"/>
      <c r="B64" s="134" t="s">
        <v>993</v>
      </c>
      <c r="C64" s="134"/>
      <c r="D64" s="141" t="s">
        <v>725</v>
      </c>
      <c r="E64" s="585">
        <v>0</v>
      </c>
      <c r="F64" s="585">
        <v>0</v>
      </c>
    </row>
    <row r="65" spans="1:6" ht="15" x14ac:dyDescent="0.25">
      <c r="A65" s="123"/>
      <c r="B65" s="134"/>
      <c r="C65" s="134"/>
      <c r="D65" s="141"/>
      <c r="E65" s="590"/>
      <c r="F65" s="590"/>
    </row>
    <row r="66" spans="1:6" ht="15" x14ac:dyDescent="0.25">
      <c r="A66" s="319" t="s">
        <v>243</v>
      </c>
      <c r="B66" s="319"/>
      <c r="C66" s="141"/>
      <c r="D66" s="141">
        <v>9903</v>
      </c>
      <c r="E66" s="576">
        <f>IF(E38+E39+E41+E52&gt;=0,E38+E39+E41+E52,0)</f>
        <v>0</v>
      </c>
      <c r="F66" s="576">
        <f>IF(F38+F39+F41+F52&gt;=0,F38+F39+F41+F52,0)</f>
        <v>0</v>
      </c>
    </row>
    <row r="67" spans="1:6" ht="7.5" customHeight="1" x14ac:dyDescent="0.25">
      <c r="A67" s="319"/>
      <c r="B67" s="319"/>
      <c r="C67" s="141"/>
      <c r="D67" s="141"/>
      <c r="E67" s="570"/>
      <c r="F67" s="570"/>
    </row>
    <row r="68" spans="1:6" ht="15" x14ac:dyDescent="0.25">
      <c r="A68" s="319" t="s">
        <v>244</v>
      </c>
      <c r="B68" s="319"/>
      <c r="C68" s="141"/>
      <c r="D68" s="141">
        <v>9903</v>
      </c>
      <c r="E68" s="576">
        <f>IF(E38+E39+E41+E52&lt;0,E38+E39+E41+E52,0)</f>
        <v>0</v>
      </c>
      <c r="F68" s="576">
        <f>IF(F38+F39+F41+F52&lt;0,F38+F39+F41+F52,0)</f>
        <v>0</v>
      </c>
    </row>
    <row r="69" spans="1:6" ht="15" x14ac:dyDescent="0.25">
      <c r="A69" s="319"/>
      <c r="B69" s="319"/>
      <c r="C69" s="141"/>
      <c r="D69" s="141"/>
      <c r="E69" s="591"/>
      <c r="F69" s="591"/>
    </row>
    <row r="70" spans="1:6" x14ac:dyDescent="0.2">
      <c r="A70" s="134"/>
      <c r="B70" s="309" t="s">
        <v>733</v>
      </c>
      <c r="C70" s="310"/>
      <c r="D70" s="402" t="s">
        <v>36</v>
      </c>
      <c r="E70" s="341" t="s">
        <v>146</v>
      </c>
      <c r="F70" s="341" t="s">
        <v>146</v>
      </c>
    </row>
    <row r="71" spans="1:6" ht="15" x14ac:dyDescent="0.25">
      <c r="A71" s="134"/>
      <c r="B71" s="309"/>
      <c r="C71" s="141"/>
      <c r="D71" s="141"/>
      <c r="E71" s="570"/>
      <c r="F71" s="570"/>
    </row>
    <row r="72" spans="1:6" ht="15" x14ac:dyDescent="0.25">
      <c r="A72" s="319" t="s">
        <v>243</v>
      </c>
      <c r="B72" s="319"/>
      <c r="C72" s="141"/>
      <c r="D72" s="141">
        <v>9903</v>
      </c>
      <c r="E72" s="576">
        <f>E66</f>
        <v>0</v>
      </c>
      <c r="F72" s="576">
        <f>F66</f>
        <v>0</v>
      </c>
    </row>
    <row r="73" spans="1:6" ht="15" x14ac:dyDescent="0.25">
      <c r="A73" s="319" t="s">
        <v>244</v>
      </c>
      <c r="B73" s="319"/>
      <c r="C73" s="141"/>
      <c r="D73" s="141">
        <v>9903</v>
      </c>
      <c r="E73" s="576">
        <f>E68</f>
        <v>0</v>
      </c>
      <c r="F73" s="576">
        <f>F68</f>
        <v>0</v>
      </c>
    </row>
    <row r="74" spans="1:6" ht="15" x14ac:dyDescent="0.25">
      <c r="A74" s="319"/>
      <c r="B74" s="319"/>
      <c r="C74" s="141"/>
      <c r="D74" s="141"/>
      <c r="E74" s="570"/>
      <c r="F74" s="570"/>
    </row>
    <row r="75" spans="1:6" ht="15" x14ac:dyDescent="0.25">
      <c r="A75" s="134"/>
      <c r="B75" s="134"/>
      <c r="C75" s="141"/>
      <c r="D75" s="141"/>
      <c r="E75" s="570"/>
      <c r="F75" s="570"/>
    </row>
    <row r="76" spans="1:6" ht="15" x14ac:dyDescent="0.25">
      <c r="A76" s="319" t="s">
        <v>245</v>
      </c>
      <c r="B76" s="319"/>
      <c r="C76" s="141"/>
      <c r="D76" s="141">
        <v>9903</v>
      </c>
      <c r="E76" s="576">
        <f>IF(E72+E73&gt;=0,E72+E73,0)</f>
        <v>0</v>
      </c>
      <c r="F76" s="576">
        <f>IF(F72+F73&gt;=0,F72+F73,0)</f>
        <v>0</v>
      </c>
    </row>
    <row r="77" spans="1:6" ht="15" x14ac:dyDescent="0.25">
      <c r="A77" s="319" t="s">
        <v>246</v>
      </c>
      <c r="B77" s="319"/>
      <c r="C77" s="141"/>
      <c r="D77" s="141">
        <v>9903</v>
      </c>
      <c r="E77" s="576">
        <f>IF(E72+E73&lt;0,E72+E73,0)</f>
        <v>0</v>
      </c>
      <c r="F77" s="576">
        <f>IF(F72+F73&lt;0,F72+F73,0)</f>
        <v>0</v>
      </c>
    </row>
    <row r="78" spans="1:6" ht="15" x14ac:dyDescent="0.25">
      <c r="A78" s="134"/>
      <c r="B78" s="134"/>
      <c r="C78" s="523"/>
      <c r="D78" s="141"/>
      <c r="E78" s="570"/>
      <c r="F78" s="570"/>
    </row>
    <row r="79" spans="1:6" ht="15" x14ac:dyDescent="0.25">
      <c r="A79" s="319" t="s">
        <v>996</v>
      </c>
      <c r="B79" s="134"/>
      <c r="C79" s="141"/>
      <c r="D79" s="141">
        <v>780</v>
      </c>
      <c r="E79" s="576">
        <v>0</v>
      </c>
      <c r="F79" s="576">
        <v>0</v>
      </c>
    </row>
    <row r="80" spans="1:6" ht="15" x14ac:dyDescent="0.25">
      <c r="A80" s="319" t="s">
        <v>997</v>
      </c>
      <c r="B80" s="134"/>
      <c r="C80" s="141"/>
      <c r="D80" s="141">
        <v>680</v>
      </c>
      <c r="E80" s="576">
        <v>0</v>
      </c>
      <c r="F80" s="576">
        <v>0</v>
      </c>
    </row>
    <row r="81" spans="1:6" ht="15" x14ac:dyDescent="0.25">
      <c r="A81" s="134"/>
      <c r="B81" s="134"/>
      <c r="C81" s="523"/>
      <c r="D81" s="141"/>
      <c r="E81" s="570"/>
      <c r="F81" s="570"/>
    </row>
    <row r="82" spans="1:6" ht="15" x14ac:dyDescent="0.25">
      <c r="A82" s="319" t="s">
        <v>247</v>
      </c>
      <c r="B82" s="319"/>
      <c r="C82" s="141" t="s">
        <v>350</v>
      </c>
      <c r="D82" s="141" t="s">
        <v>56</v>
      </c>
      <c r="E82" s="576">
        <f>(E83-E84)</f>
        <v>0</v>
      </c>
      <c r="F82" s="576">
        <f>(F83-F84)</f>
        <v>0</v>
      </c>
    </row>
    <row r="83" spans="1:6" ht="15" x14ac:dyDescent="0.25">
      <c r="A83" s="134"/>
      <c r="B83" s="134" t="s">
        <v>994</v>
      </c>
      <c r="C83" s="141"/>
      <c r="D83" s="141" t="s">
        <v>15</v>
      </c>
      <c r="E83" s="592">
        <v>0</v>
      </c>
      <c r="F83" s="592">
        <v>0</v>
      </c>
    </row>
    <row r="84" spans="1:6" ht="15" x14ac:dyDescent="0.25">
      <c r="A84" s="134"/>
      <c r="B84" s="134" t="s">
        <v>995</v>
      </c>
      <c r="C84" s="141"/>
      <c r="D84" s="141">
        <v>77</v>
      </c>
      <c r="E84" s="592">
        <v>0</v>
      </c>
      <c r="F84" s="592">
        <v>0</v>
      </c>
    </row>
    <row r="85" spans="1:6" ht="15" x14ac:dyDescent="0.25">
      <c r="A85" s="134"/>
      <c r="B85" s="134"/>
      <c r="C85" s="141"/>
      <c r="D85" s="141"/>
      <c r="E85" s="570"/>
      <c r="F85" s="570"/>
    </row>
    <row r="86" spans="1:6" ht="15" x14ac:dyDescent="0.25">
      <c r="A86" s="319" t="s">
        <v>248</v>
      </c>
      <c r="B86" s="319"/>
      <c r="C86" s="141"/>
      <c r="D86" s="141">
        <v>9904</v>
      </c>
      <c r="E86" s="576">
        <f>IF(E76+E77+E79-E80-E82&gt;=0,E76+E77+E79-E80-E82,0)</f>
        <v>0</v>
      </c>
      <c r="F86" s="576">
        <f>IF(F76+F77+F79-F80-F82&gt;=0,F76+F77+F79-F80-F82,0)</f>
        <v>0</v>
      </c>
    </row>
    <row r="87" spans="1:6" ht="15" x14ac:dyDescent="0.25">
      <c r="A87" s="319" t="s">
        <v>249</v>
      </c>
      <c r="B87" s="319"/>
      <c r="C87" s="141"/>
      <c r="D87" s="141">
        <v>9904</v>
      </c>
      <c r="E87" s="576">
        <f>IF(E76+E77+E79-E80-E82&lt;0,E76+E77+E79-E80-E82,0)</f>
        <v>0</v>
      </c>
      <c r="F87" s="576">
        <f>IF(F76+F77+F79-F80-F82&lt;0,F76+F77+F79-F80-F82,0)</f>
        <v>0</v>
      </c>
    </row>
    <row r="88" spans="1:6" ht="15" x14ac:dyDescent="0.25">
      <c r="A88" s="134"/>
      <c r="B88" s="134"/>
      <c r="C88" s="523"/>
      <c r="D88" s="141"/>
      <c r="E88" s="570"/>
      <c r="F88" s="570"/>
    </row>
    <row r="89" spans="1:6" ht="15" x14ac:dyDescent="0.25">
      <c r="A89" s="319" t="s">
        <v>998</v>
      </c>
      <c r="B89" s="319"/>
      <c r="C89" s="141"/>
      <c r="D89" s="141">
        <v>789</v>
      </c>
      <c r="E89" s="576">
        <v>0</v>
      </c>
      <c r="F89" s="576">
        <v>0</v>
      </c>
    </row>
    <row r="90" spans="1:6" ht="15" x14ac:dyDescent="0.25">
      <c r="A90" s="319" t="s">
        <v>999</v>
      </c>
      <c r="B90" s="134"/>
      <c r="C90" s="141"/>
      <c r="D90" s="141">
        <v>689</v>
      </c>
      <c r="E90" s="576">
        <v>0</v>
      </c>
      <c r="F90" s="576">
        <v>0</v>
      </c>
    </row>
    <row r="91" spans="1:6" ht="15" x14ac:dyDescent="0.25">
      <c r="A91" s="134"/>
      <c r="B91" s="134"/>
      <c r="C91" s="523"/>
      <c r="D91" s="141"/>
      <c r="E91" s="570"/>
      <c r="F91" s="570"/>
    </row>
    <row r="92" spans="1:6" ht="15" x14ac:dyDescent="0.25">
      <c r="A92" s="319" t="s">
        <v>250</v>
      </c>
      <c r="B92" s="319"/>
      <c r="C92" s="141"/>
      <c r="D92" s="141">
        <v>9905</v>
      </c>
      <c r="E92" s="576">
        <f>IF(E86+E87+E89-E90&gt;0,E86+E87+E89-E90,0)</f>
        <v>0</v>
      </c>
      <c r="F92" s="576">
        <f>IF(F86+F87+F89-F90&gt;0,F86+F87+F89-F90,0)</f>
        <v>0</v>
      </c>
    </row>
    <row r="93" spans="1:6" ht="15" x14ac:dyDescent="0.25">
      <c r="A93" s="319" t="s">
        <v>251</v>
      </c>
      <c r="B93" s="319"/>
      <c r="C93" s="141"/>
      <c r="D93" s="141">
        <v>9905</v>
      </c>
      <c r="E93" s="576">
        <f>IF(E86+E87+E89-E90&lt;0,E86+E87+E89-E90,0)</f>
        <v>0</v>
      </c>
      <c r="F93" s="576">
        <f>IF(F86+F87+F89-F90&lt;0,F86+F87+F89-F90,0)</f>
        <v>0</v>
      </c>
    </row>
    <row r="94" spans="1:6" x14ac:dyDescent="0.2">
      <c r="A94" s="319"/>
      <c r="B94" s="319"/>
      <c r="C94" s="141"/>
      <c r="D94" s="141"/>
      <c r="E94" s="380"/>
      <c r="F94" s="380"/>
    </row>
    <row r="95" spans="1:6" x14ac:dyDescent="0.2">
      <c r="A95" s="134"/>
      <c r="B95" s="309"/>
      <c r="C95" s="310"/>
      <c r="D95" s="524"/>
      <c r="E95" s="92"/>
      <c r="F95" s="92"/>
    </row>
    <row r="96" spans="1:6" ht="25.5" customHeight="1" x14ac:dyDescent="0.2">
      <c r="A96" s="882"/>
      <c r="B96" s="882"/>
      <c r="C96" s="49"/>
      <c r="D96" s="215"/>
      <c r="E96" s="380"/>
      <c r="F96" s="380"/>
    </row>
    <row r="97" spans="1:6" x14ac:dyDescent="0.2">
      <c r="A97" s="314"/>
      <c r="B97" s="214"/>
      <c r="C97" s="216"/>
      <c r="D97" s="315"/>
      <c r="E97" s="381"/>
      <c r="F97" s="381"/>
    </row>
    <row r="98" spans="1:6" x14ac:dyDescent="0.2">
      <c r="A98" s="314"/>
      <c r="B98" s="214"/>
      <c r="C98" s="216"/>
      <c r="D98" s="315"/>
      <c r="E98" s="381"/>
      <c r="F98" s="381"/>
    </row>
    <row r="99" spans="1:6" x14ac:dyDescent="0.2">
      <c r="A99" s="314"/>
      <c r="B99" s="314"/>
      <c r="C99" s="216"/>
      <c r="D99" s="315"/>
      <c r="E99" s="78"/>
      <c r="F99" s="78"/>
    </row>
    <row r="100" spans="1:6" ht="25.5" customHeight="1" x14ac:dyDescent="0.2">
      <c r="A100" s="882"/>
      <c r="B100" s="882"/>
      <c r="C100" s="316"/>
      <c r="D100" s="215"/>
      <c r="E100" s="380"/>
      <c r="F100" s="380"/>
    </row>
    <row r="101" spans="1:6" x14ac:dyDescent="0.2">
      <c r="A101" s="314"/>
      <c r="B101" s="214"/>
      <c r="C101" s="147"/>
      <c r="D101" s="315"/>
      <c r="E101" s="381"/>
      <c r="F101" s="381"/>
    </row>
    <row r="102" spans="1:6" x14ac:dyDescent="0.2">
      <c r="A102" s="314"/>
      <c r="B102" s="214"/>
      <c r="C102" s="147"/>
      <c r="D102" s="315"/>
      <c r="E102" s="381"/>
      <c r="F102" s="381"/>
    </row>
    <row r="103" spans="1:6" ht="13.15" customHeight="1" x14ac:dyDescent="0.2">
      <c r="A103" s="314"/>
      <c r="B103" s="214"/>
      <c r="C103" s="147"/>
      <c r="D103" s="315"/>
      <c r="E103" s="381"/>
      <c r="F103" s="381"/>
    </row>
    <row r="104" spans="1:6" x14ac:dyDescent="0.2">
      <c r="A104" s="314"/>
      <c r="B104" s="214"/>
      <c r="C104" s="147"/>
      <c r="D104" s="315"/>
      <c r="E104" s="381"/>
      <c r="F104" s="381"/>
    </row>
    <row r="105" spans="1:6" x14ac:dyDescent="0.2">
      <c r="A105" s="314"/>
      <c r="B105" s="214"/>
      <c r="C105" s="216"/>
      <c r="D105" s="315"/>
      <c r="E105" s="78"/>
      <c r="F105" s="78"/>
    </row>
    <row r="106" spans="1:6" ht="13.15" customHeight="1" x14ac:dyDescent="0.2">
      <c r="A106" s="882"/>
      <c r="B106" s="882"/>
      <c r="C106" s="49"/>
      <c r="D106" s="215"/>
      <c r="E106" s="78"/>
      <c r="F106" s="78"/>
    </row>
    <row r="107" spans="1:6" ht="25.5" customHeight="1" x14ac:dyDescent="0.2">
      <c r="A107" s="882"/>
      <c r="B107" s="882"/>
      <c r="C107" s="49"/>
      <c r="D107" s="315"/>
      <c r="E107" s="380"/>
      <c r="F107" s="380"/>
    </row>
    <row r="108" spans="1:6" ht="13.15" customHeight="1" x14ac:dyDescent="0.2">
      <c r="A108" s="314"/>
      <c r="B108" s="214"/>
      <c r="C108" s="147"/>
      <c r="D108" s="315"/>
      <c r="E108" s="78"/>
      <c r="F108" s="78"/>
    </row>
    <row r="109" spans="1:6" ht="27" customHeight="1" x14ac:dyDescent="0.2">
      <c r="A109" s="314"/>
      <c r="B109" s="317"/>
      <c r="C109" s="147"/>
      <c r="D109" s="315"/>
      <c r="E109" s="381"/>
      <c r="F109" s="381"/>
    </row>
    <row r="110" spans="1:6" ht="13.15" customHeight="1" x14ac:dyDescent="0.2">
      <c r="A110" s="314"/>
      <c r="B110" s="214"/>
      <c r="C110" s="147"/>
      <c r="D110" s="315"/>
      <c r="E110" s="78"/>
      <c r="F110" s="78"/>
    </row>
    <row r="111" spans="1:6" ht="13.15" customHeight="1" x14ac:dyDescent="0.2">
      <c r="A111" s="314"/>
      <c r="B111" s="214"/>
      <c r="C111" s="147"/>
      <c r="D111" s="315"/>
      <c r="E111" s="381"/>
      <c r="F111" s="381"/>
    </row>
    <row r="112" spans="1:6" ht="13.15" customHeight="1" x14ac:dyDescent="0.2">
      <c r="A112" s="314"/>
      <c r="B112" s="214"/>
      <c r="C112" s="147"/>
      <c r="D112" s="315"/>
      <c r="E112" s="78"/>
      <c r="F112" s="78"/>
    </row>
    <row r="113" spans="1:6" ht="13.15" customHeight="1" x14ac:dyDescent="0.2">
      <c r="A113" s="314"/>
      <c r="B113" s="214"/>
      <c r="C113" s="147"/>
      <c r="D113" s="315"/>
      <c r="E113" s="78"/>
      <c r="F113" s="78"/>
    </row>
    <row r="114" spans="1:6" ht="13.15" customHeight="1" x14ac:dyDescent="0.2">
      <c r="A114" s="314"/>
      <c r="B114" s="214"/>
      <c r="C114" s="147"/>
      <c r="D114" s="315"/>
      <c r="E114" s="381"/>
      <c r="F114" s="381"/>
    </row>
    <row r="115" spans="1:6" x14ac:dyDescent="0.2">
      <c r="A115" s="214"/>
      <c r="B115" s="214"/>
      <c r="C115" s="49"/>
      <c r="D115" s="315"/>
      <c r="E115" s="78"/>
      <c r="F115" s="78"/>
    </row>
    <row r="116" spans="1:6" x14ac:dyDescent="0.2">
      <c r="A116" s="318"/>
      <c r="B116" s="214"/>
      <c r="C116" s="49"/>
      <c r="D116" s="215"/>
      <c r="E116" s="380"/>
      <c r="F116" s="380"/>
    </row>
    <row r="117" spans="1:6" x14ac:dyDescent="0.2">
      <c r="A117" s="318"/>
      <c r="B117" s="214"/>
      <c r="C117" s="49"/>
      <c r="D117" s="215"/>
      <c r="E117" s="380"/>
      <c r="F117" s="380"/>
    </row>
  </sheetData>
  <protectedRanges>
    <protectedRange sqref="E1:F4 A1:IV1 E94:F65536 E6:F10 E17:F30 E37:F40 E69:F71" name="Plage2"/>
    <protectedRange sqref="E11:F15" name="Plage2_1"/>
    <protectedRange sqref="E5:F5" name="Plage2_2"/>
    <protectedRange sqref="E31:F36" name="Plage2_3"/>
    <protectedRange sqref="E16:F16" name="Plage2_5"/>
    <protectedRange sqref="E41:F47" name="Plage2_9"/>
    <protectedRange sqref="E48:F51" name="Plage2_2_4"/>
    <protectedRange sqref="E52:F59 E65:F68" name="Plage2_12"/>
    <protectedRange sqref="E60:F64" name="Plage2_1_3"/>
    <protectedRange sqref="E72:F93" name="Plage2_14"/>
  </protectedRanges>
  <mergeCells count="6">
    <mergeCell ref="A106:B106"/>
    <mergeCell ref="A107:B107"/>
    <mergeCell ref="A96:B96"/>
    <mergeCell ref="A100:B100"/>
    <mergeCell ref="B1:C1"/>
    <mergeCell ref="A48:B48"/>
  </mergeCells>
  <phoneticPr fontId="0" type="noConversion"/>
  <pageMargins left="0.78740157480314965" right="0.78740157480314965" top="0.98425196850393704" bottom="0.98425196850393704" header="0.51181102362204722" footer="0.51181102362204722"/>
  <pageSetup paperSize="9" scale="70" fitToHeight="0" orientation="portrait" r:id="rId1"/>
  <headerFooter alignWithMargins="0">
    <oddFooter>&amp;R&amp;"Arial,Gras"Page 1</oddFooter>
  </headerFooter>
  <rowBreaks count="1" manualBreakCount="1">
    <brk id="69" max="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4"/>
  <sheetViews>
    <sheetView view="pageBreakPreview" topLeftCell="A26" zoomScale="110" zoomScaleNormal="100" zoomScaleSheetLayoutView="110" workbookViewId="0">
      <selection activeCell="C41" sqref="C41"/>
    </sheetView>
  </sheetViews>
  <sheetFormatPr defaultColWidth="11.42578125" defaultRowHeight="12.75" x14ac:dyDescent="0.2"/>
  <cols>
    <col min="1" max="1" width="6.42578125" customWidth="1"/>
    <col min="2" max="2" width="20.5703125" customWidth="1"/>
    <col min="3" max="3" width="50.28515625" customWidth="1"/>
    <col min="4" max="4" width="15.28515625" customWidth="1"/>
    <col min="5" max="5" width="13" style="308" customWidth="1"/>
    <col min="6" max="6" width="11.42578125" style="75" customWidth="1"/>
    <col min="7" max="7" width="11.5703125" style="75" customWidth="1"/>
  </cols>
  <sheetData>
    <row r="1" spans="1:10" x14ac:dyDescent="0.2">
      <c r="A1" s="307" t="s">
        <v>81</v>
      </c>
      <c r="B1" s="821">
        <f>'1'!O15</f>
        <v>0</v>
      </c>
      <c r="C1" s="885"/>
      <c r="D1" s="822"/>
      <c r="E1" s="307" t="s">
        <v>1033</v>
      </c>
    </row>
    <row r="2" spans="1:10" ht="12.75" customHeight="1" x14ac:dyDescent="0.25">
      <c r="A2" s="56" t="s">
        <v>726</v>
      </c>
      <c r="B2" s="56"/>
      <c r="C2" s="56"/>
      <c r="D2" s="56"/>
    </row>
    <row r="3" spans="1:10" ht="15.75" x14ac:dyDescent="0.25">
      <c r="A3" s="200"/>
    </row>
    <row r="4" spans="1:10" ht="15.75" x14ac:dyDescent="0.25">
      <c r="A4" s="200"/>
    </row>
    <row r="5" spans="1:10" ht="15.75" x14ac:dyDescent="0.25">
      <c r="A5" s="56" t="s">
        <v>746</v>
      </c>
      <c r="B5" s="56"/>
      <c r="C5" s="56"/>
      <c r="D5" s="56"/>
      <c r="E5" s="56"/>
      <c r="F5" s="593"/>
      <c r="G5" s="593"/>
    </row>
    <row r="6" spans="1:10" ht="15" customHeight="1" x14ac:dyDescent="0.2">
      <c r="A6" s="134"/>
      <c r="B6" s="309"/>
      <c r="C6" s="309"/>
      <c r="D6" s="310"/>
      <c r="E6" s="311" t="s">
        <v>36</v>
      </c>
      <c r="F6" s="383" t="s">
        <v>146</v>
      </c>
      <c r="G6" s="384" t="s">
        <v>82</v>
      </c>
      <c r="H6" s="320"/>
    </row>
    <row r="7" spans="1:10" ht="15.75" x14ac:dyDescent="0.25">
      <c r="A7" s="200"/>
      <c r="F7" s="570"/>
      <c r="G7" s="570"/>
    </row>
    <row r="8" spans="1:10" ht="15" x14ac:dyDescent="0.25">
      <c r="A8" s="118" t="s">
        <v>255</v>
      </c>
      <c r="B8" s="118"/>
      <c r="C8" s="118"/>
      <c r="E8" s="312">
        <v>9906</v>
      </c>
      <c r="F8" s="576">
        <f>SUM(F9:F10)</f>
        <v>0</v>
      </c>
      <c r="G8" s="576">
        <f>SUM(G9:G10)</f>
        <v>0</v>
      </c>
      <c r="H8" s="5"/>
      <c r="I8" s="118"/>
      <c r="J8" s="90"/>
    </row>
    <row r="9" spans="1:10" ht="15" x14ac:dyDescent="0.25">
      <c r="A9" s="117"/>
      <c r="B9" s="117" t="s">
        <v>256</v>
      </c>
      <c r="C9" s="117"/>
      <c r="E9" s="308" t="s">
        <v>59</v>
      </c>
      <c r="F9" s="570">
        <f>Resultatenrekening!E92+Resultatenrekening!E93</f>
        <v>0</v>
      </c>
      <c r="G9" s="570">
        <v>0</v>
      </c>
      <c r="I9" s="117"/>
      <c r="J9" s="117"/>
    </row>
    <row r="10" spans="1:10" ht="15" x14ac:dyDescent="0.25">
      <c r="A10" s="117"/>
      <c r="B10" s="117" t="s">
        <v>257</v>
      </c>
      <c r="C10" s="117"/>
      <c r="E10" s="308" t="s">
        <v>60</v>
      </c>
      <c r="F10" s="570">
        <v>0</v>
      </c>
      <c r="G10" s="570">
        <v>0</v>
      </c>
      <c r="I10" s="117"/>
      <c r="J10" s="117"/>
    </row>
    <row r="11" spans="1:10" ht="15" x14ac:dyDescent="0.25">
      <c r="A11" s="118" t="s">
        <v>258</v>
      </c>
      <c r="B11" s="118"/>
      <c r="C11" s="118"/>
      <c r="E11" s="312" t="s">
        <v>16</v>
      </c>
      <c r="F11" s="570">
        <f>SUM(F12:F13)</f>
        <v>0</v>
      </c>
      <c r="G11" s="570">
        <f>SUM(G12:G13)</f>
        <v>0</v>
      </c>
      <c r="I11" s="118"/>
      <c r="J11" s="117"/>
    </row>
    <row r="12" spans="1:10" ht="15" x14ac:dyDescent="0.25">
      <c r="A12" s="117"/>
      <c r="B12" s="117" t="s">
        <v>1034</v>
      </c>
      <c r="C12" s="117"/>
      <c r="E12" s="308">
        <v>791</v>
      </c>
      <c r="F12" s="570">
        <v>0</v>
      </c>
      <c r="G12" s="570">
        <v>0</v>
      </c>
      <c r="I12" s="117"/>
      <c r="J12" s="117"/>
    </row>
    <row r="13" spans="1:10" ht="15" x14ac:dyDescent="0.25">
      <c r="A13" s="117"/>
      <c r="B13" s="117" t="s">
        <v>259</v>
      </c>
      <c r="C13" s="117"/>
      <c r="E13" s="308">
        <v>792</v>
      </c>
      <c r="F13" s="570">
        <v>0</v>
      </c>
      <c r="G13" s="570">
        <v>0</v>
      </c>
      <c r="I13" s="117"/>
      <c r="J13" s="117"/>
    </row>
    <row r="14" spans="1:10" ht="15" x14ac:dyDescent="0.25">
      <c r="A14" s="118" t="s">
        <v>260</v>
      </c>
      <c r="B14" s="118"/>
      <c r="C14" s="118"/>
      <c r="E14" s="312" t="s">
        <v>17</v>
      </c>
      <c r="F14" s="570">
        <f>SUM(F15:F17)</f>
        <v>0</v>
      </c>
      <c r="G14" s="570">
        <f>SUM(G15:G17)</f>
        <v>0</v>
      </c>
      <c r="I14" s="118"/>
      <c r="J14" s="117"/>
    </row>
    <row r="15" spans="1:10" ht="15" x14ac:dyDescent="0.25">
      <c r="A15" s="117"/>
      <c r="B15" s="117" t="s">
        <v>1034</v>
      </c>
      <c r="C15" s="117"/>
      <c r="E15" s="308">
        <v>691</v>
      </c>
      <c r="F15" s="570">
        <v>0</v>
      </c>
      <c r="G15" s="570">
        <v>0</v>
      </c>
      <c r="I15" s="117"/>
      <c r="J15" s="117"/>
    </row>
    <row r="16" spans="1:10" ht="15" x14ac:dyDescent="0.25">
      <c r="A16" s="117"/>
      <c r="B16" s="117" t="s">
        <v>261</v>
      </c>
      <c r="C16" s="117"/>
      <c r="E16" s="308">
        <v>6920</v>
      </c>
      <c r="F16" s="570">
        <v>0</v>
      </c>
      <c r="G16" s="570">
        <v>0</v>
      </c>
      <c r="I16" s="117"/>
      <c r="J16" s="117"/>
    </row>
    <row r="17" spans="1:11" ht="15" x14ac:dyDescent="0.25">
      <c r="A17" s="117"/>
      <c r="B17" s="117" t="s">
        <v>262</v>
      </c>
      <c r="C17" s="117"/>
      <c r="E17" s="308">
        <v>6921</v>
      </c>
      <c r="F17" s="570">
        <v>0</v>
      </c>
      <c r="G17" s="570">
        <v>0</v>
      </c>
      <c r="I17" s="117"/>
      <c r="J17" s="117"/>
    </row>
    <row r="18" spans="1:11" ht="15" x14ac:dyDescent="0.25">
      <c r="A18" s="118" t="s">
        <v>263</v>
      </c>
      <c r="B18" s="118"/>
      <c r="C18" s="118"/>
      <c r="E18" s="313" t="s">
        <v>61</v>
      </c>
      <c r="F18" s="570">
        <f>F8+F11-F14+F19-F20</f>
        <v>0</v>
      </c>
      <c r="G18" s="570">
        <f>G8+G11-G14+G19-G20</f>
        <v>0</v>
      </c>
      <c r="I18" s="118"/>
      <c r="J18" s="117"/>
    </row>
    <row r="19" spans="1:11" ht="15" x14ac:dyDescent="0.25">
      <c r="A19" s="118" t="s">
        <v>264</v>
      </c>
      <c r="B19" s="118"/>
      <c r="C19" s="118"/>
      <c r="E19" s="312">
        <v>794</v>
      </c>
      <c r="F19" s="570">
        <v>0</v>
      </c>
      <c r="G19" s="570">
        <v>0</v>
      </c>
      <c r="I19" s="118"/>
      <c r="J19" s="117"/>
    </row>
    <row r="20" spans="1:11" ht="15" x14ac:dyDescent="0.25">
      <c r="A20" s="118" t="s">
        <v>265</v>
      </c>
      <c r="B20" s="118"/>
      <c r="C20" s="118"/>
      <c r="E20" s="312" t="s">
        <v>1037</v>
      </c>
      <c r="F20" s="570">
        <f>SUM(F21:F24)</f>
        <v>0</v>
      </c>
      <c r="G20" s="570">
        <f>SUM(G21:G24)</f>
        <v>0</v>
      </c>
      <c r="I20" s="118"/>
      <c r="J20" s="117"/>
    </row>
    <row r="21" spans="1:11" ht="15" x14ac:dyDescent="0.25">
      <c r="A21" s="117"/>
      <c r="B21" s="117" t="s">
        <v>1035</v>
      </c>
      <c r="C21" s="117"/>
      <c r="E21" s="308">
        <v>694</v>
      </c>
      <c r="F21" s="570">
        <v>0</v>
      </c>
      <c r="G21" s="570">
        <v>0</v>
      </c>
      <c r="I21" s="117"/>
      <c r="J21" s="117"/>
    </row>
    <row r="22" spans="1:11" ht="15" x14ac:dyDescent="0.25">
      <c r="A22" s="117"/>
      <c r="B22" s="117" t="s">
        <v>266</v>
      </c>
      <c r="C22" s="117"/>
      <c r="E22" s="308">
        <v>695</v>
      </c>
      <c r="F22" s="570">
        <v>0</v>
      </c>
      <c r="G22" s="570">
        <v>0</v>
      </c>
      <c r="I22" s="117"/>
      <c r="J22" s="117"/>
    </row>
    <row r="23" spans="1:11" ht="15" x14ac:dyDescent="0.25">
      <c r="A23" s="117"/>
      <c r="B23" s="117" t="s">
        <v>1036</v>
      </c>
      <c r="C23" s="117"/>
      <c r="E23" s="308">
        <v>696</v>
      </c>
      <c r="F23" s="570">
        <v>0</v>
      </c>
      <c r="G23" s="570">
        <v>0</v>
      </c>
      <c r="I23" s="117"/>
      <c r="J23" s="117"/>
    </row>
    <row r="24" spans="1:11" ht="15" x14ac:dyDescent="0.25">
      <c r="A24" s="117"/>
      <c r="B24" s="117" t="s">
        <v>267</v>
      </c>
      <c r="C24" s="117"/>
      <c r="E24" s="308">
        <v>697</v>
      </c>
      <c r="F24" s="570">
        <v>0</v>
      </c>
      <c r="G24" s="570">
        <v>0</v>
      </c>
      <c r="I24" s="117"/>
      <c r="J24" s="117"/>
    </row>
    <row r="25" spans="1:11" ht="15" x14ac:dyDescent="0.25">
      <c r="A25" s="117"/>
      <c r="B25" s="117"/>
      <c r="C25" s="117"/>
      <c r="F25" s="594"/>
      <c r="G25" s="594"/>
      <c r="H25" s="308"/>
    </row>
    <row r="26" spans="1:11" ht="15" x14ac:dyDescent="0.25">
      <c r="F26" s="570"/>
      <c r="G26" s="570"/>
    </row>
    <row r="27" spans="1:11" ht="15.75" x14ac:dyDescent="0.25">
      <c r="A27" s="56" t="s">
        <v>727</v>
      </c>
      <c r="B27" s="56"/>
      <c r="C27" s="56"/>
      <c r="D27" s="56"/>
      <c r="E27" s="56"/>
      <c r="F27" s="595"/>
      <c r="G27" s="595"/>
    </row>
    <row r="28" spans="1:11" ht="15" x14ac:dyDescent="0.25">
      <c r="A28" s="133"/>
      <c r="B28" s="135"/>
      <c r="C28" s="135"/>
      <c r="D28" s="6"/>
      <c r="F28" s="570"/>
      <c r="G28" s="570"/>
      <c r="H28" s="5"/>
      <c r="I28" s="5"/>
    </row>
    <row r="29" spans="1:11" ht="13.15" customHeight="1" x14ac:dyDescent="0.25">
      <c r="A29" s="133"/>
      <c r="B29" s="117"/>
      <c r="C29" s="117"/>
      <c r="D29" s="7"/>
      <c r="F29" s="550"/>
      <c r="G29" s="550"/>
      <c r="H29" s="16"/>
      <c r="I29" s="16"/>
      <c r="J29" s="17"/>
      <c r="K29" s="17"/>
    </row>
    <row r="30" spans="1:11" ht="13.15" customHeight="1" x14ac:dyDescent="0.25">
      <c r="A30" s="880" t="s">
        <v>253</v>
      </c>
      <c r="B30" s="880"/>
      <c r="C30" s="880"/>
      <c r="D30" s="880"/>
      <c r="E30" s="358"/>
      <c r="F30" s="661"/>
      <c r="G30" s="550"/>
      <c r="H30" s="88"/>
      <c r="I30" s="5"/>
    </row>
    <row r="31" spans="1:11" ht="13.15" customHeight="1" x14ac:dyDescent="0.25">
      <c r="A31" s="880" t="s">
        <v>254</v>
      </c>
      <c r="B31" s="880"/>
      <c r="C31" s="880"/>
      <c r="D31" s="880"/>
      <c r="E31" s="662"/>
      <c r="F31" s="663">
        <f>F34+F36+F39+F40+F43+F44</f>
        <v>0</v>
      </c>
      <c r="G31" s="663">
        <f>G34+G36+G39+G40+G43+G44</f>
        <v>0</v>
      </c>
    </row>
    <row r="32" spans="1:11" ht="13.15" customHeight="1" x14ac:dyDescent="0.25">
      <c r="A32" s="319"/>
      <c r="B32" s="319"/>
      <c r="C32" s="319"/>
      <c r="D32" s="17"/>
      <c r="E32" s="358"/>
      <c r="F32" s="589"/>
      <c r="G32" s="589"/>
      <c r="K32" s="16"/>
    </row>
    <row r="33" spans="1:11" ht="13.15" customHeight="1" x14ac:dyDescent="0.25">
      <c r="A33" s="123"/>
      <c r="B33" s="134" t="s">
        <v>577</v>
      </c>
      <c r="C33" s="134"/>
      <c r="D33" s="523"/>
      <c r="E33" s="358"/>
      <c r="F33" s="585"/>
      <c r="G33" s="585"/>
      <c r="K33" s="17"/>
    </row>
    <row r="34" spans="1:11" ht="26.25" customHeight="1" x14ac:dyDescent="0.25">
      <c r="A34" s="123"/>
      <c r="B34" s="884" t="s">
        <v>964</v>
      </c>
      <c r="C34" s="884"/>
      <c r="D34" s="523"/>
      <c r="E34" s="358"/>
      <c r="F34" s="585">
        <v>0</v>
      </c>
      <c r="G34" s="585">
        <v>0</v>
      </c>
      <c r="K34" s="17"/>
    </row>
    <row r="35" spans="1:11" ht="13.15" customHeight="1" x14ac:dyDescent="0.25">
      <c r="A35" s="123"/>
      <c r="B35" s="134" t="s">
        <v>578</v>
      </c>
      <c r="C35" s="134"/>
      <c r="D35" s="523"/>
      <c r="E35" s="358"/>
      <c r="F35" s="585"/>
      <c r="G35" s="585"/>
      <c r="K35" s="17"/>
    </row>
    <row r="36" spans="1:11" ht="13.15" customHeight="1" x14ac:dyDescent="0.25">
      <c r="A36" s="123"/>
      <c r="B36" s="134" t="s">
        <v>965</v>
      </c>
      <c r="C36" s="134"/>
      <c r="D36" s="523"/>
      <c r="E36" s="358"/>
      <c r="F36" s="585">
        <v>0</v>
      </c>
      <c r="G36" s="585">
        <v>0</v>
      </c>
      <c r="K36" s="17"/>
    </row>
    <row r="37" spans="1:11" ht="13.15" customHeight="1" x14ac:dyDescent="0.25">
      <c r="A37" s="123"/>
      <c r="B37" s="134"/>
      <c r="C37" s="134"/>
      <c r="D37" s="523"/>
      <c r="E37" s="358"/>
      <c r="F37" s="585"/>
      <c r="G37" s="585"/>
      <c r="K37" s="17"/>
    </row>
    <row r="38" spans="1:11" ht="13.5" customHeight="1" x14ac:dyDescent="0.25">
      <c r="A38" s="123"/>
      <c r="B38" s="134" t="s">
        <v>855</v>
      </c>
      <c r="C38" s="134"/>
      <c r="D38" s="523"/>
      <c r="E38" s="358"/>
      <c r="F38" s="585"/>
      <c r="G38" s="585"/>
      <c r="K38" s="17"/>
    </row>
    <row r="39" spans="1:11" ht="13.15" customHeight="1" x14ac:dyDescent="0.25">
      <c r="A39" s="123"/>
      <c r="B39" s="134" t="s">
        <v>963</v>
      </c>
      <c r="C39" s="134"/>
      <c r="D39" s="523"/>
      <c r="E39" s="358"/>
      <c r="F39" s="585">
        <v>0</v>
      </c>
      <c r="G39" s="585">
        <v>0</v>
      </c>
      <c r="K39" s="17"/>
    </row>
    <row r="40" spans="1:11" ht="13.15" customHeight="1" x14ac:dyDescent="0.25">
      <c r="A40" s="123"/>
      <c r="B40" s="134" t="s">
        <v>1000</v>
      </c>
      <c r="C40" s="134"/>
      <c r="D40" s="523"/>
      <c r="E40" s="358"/>
      <c r="F40" s="585">
        <v>0</v>
      </c>
      <c r="G40" s="585">
        <v>0</v>
      </c>
      <c r="K40" s="17"/>
    </row>
    <row r="41" spans="1:11" ht="13.15" customHeight="1" x14ac:dyDescent="0.25">
      <c r="A41" s="123"/>
      <c r="B41" s="134" t="s">
        <v>856</v>
      </c>
      <c r="C41" s="134"/>
      <c r="D41" s="523"/>
      <c r="E41" s="358"/>
      <c r="F41" s="585"/>
      <c r="G41" s="585"/>
      <c r="K41" s="17"/>
    </row>
    <row r="42" spans="1:11" ht="13.15" customHeight="1" x14ac:dyDescent="0.25">
      <c r="A42" s="123"/>
      <c r="B42" s="134" t="s">
        <v>857</v>
      </c>
      <c r="C42" s="134"/>
      <c r="D42" s="523"/>
      <c r="E42" s="358"/>
      <c r="F42" s="585"/>
      <c r="G42" s="585"/>
      <c r="K42" s="17"/>
    </row>
    <row r="43" spans="1:11" ht="15" x14ac:dyDescent="0.25">
      <c r="A43" s="134"/>
      <c r="B43" s="134" t="s">
        <v>963</v>
      </c>
      <c r="C43" s="134"/>
      <c r="D43" s="17"/>
      <c r="E43" s="358"/>
      <c r="F43" s="585">
        <v>0</v>
      </c>
      <c r="G43" s="585">
        <v>0</v>
      </c>
      <c r="K43" s="17"/>
    </row>
    <row r="44" spans="1:11" ht="15" x14ac:dyDescent="0.25">
      <c r="A44" s="134"/>
      <c r="B44" s="134" t="s">
        <v>1000</v>
      </c>
      <c r="C44" s="134"/>
      <c r="D44" s="17"/>
      <c r="E44" s="358"/>
      <c r="F44" s="588">
        <v>0</v>
      </c>
      <c r="G44" s="588">
        <v>0</v>
      </c>
      <c r="H44" s="5"/>
      <c r="I44" s="5"/>
    </row>
  </sheetData>
  <protectedRanges>
    <protectedRange sqref="A1:XFD1 F1:G1048576" name="Bereik1"/>
  </protectedRanges>
  <mergeCells count="4">
    <mergeCell ref="A30:D30"/>
    <mergeCell ref="A31:D31"/>
    <mergeCell ref="B34:C34"/>
    <mergeCell ref="B1:D1"/>
  </mergeCells>
  <pageMargins left="0.7" right="0.7" top="0.75" bottom="0.75"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6"/>
  <dimension ref="A1:O20"/>
  <sheetViews>
    <sheetView view="pageBreakPreview" zoomScale="60" zoomScaleNormal="100" workbookViewId="0">
      <selection activeCell="D2" sqref="D2"/>
    </sheetView>
  </sheetViews>
  <sheetFormatPr defaultColWidth="11.42578125" defaultRowHeight="12.75" x14ac:dyDescent="0.2"/>
  <cols>
    <col min="1" max="1" width="3.7109375" style="7" customWidth="1"/>
    <col min="2" max="2" width="51.140625" style="7" customWidth="1"/>
    <col min="3" max="3" width="13.85546875" style="7" customWidth="1"/>
    <col min="4" max="5" width="18.7109375" style="10" customWidth="1"/>
  </cols>
  <sheetData>
    <row r="1" spans="1:15" s="23" customFormat="1" x14ac:dyDescent="0.2">
      <c r="A1" s="307" t="s">
        <v>81</v>
      </c>
      <c r="B1" s="821">
        <f>'1'!O15</f>
        <v>0</v>
      </c>
      <c r="C1" s="887"/>
      <c r="D1" s="385" t="s">
        <v>1038</v>
      </c>
      <c r="E1" s="596"/>
      <c r="F1" s="114"/>
      <c r="G1" s="26"/>
      <c r="H1" s="856"/>
      <c r="I1" s="857"/>
      <c r="J1" s="27"/>
      <c r="K1" s="857"/>
      <c r="L1" s="857"/>
      <c r="M1" s="27"/>
      <c r="N1" s="27"/>
      <c r="O1" s="27"/>
    </row>
    <row r="2" spans="1:15" ht="15.75" x14ac:dyDescent="0.25">
      <c r="A2" s="56" t="s">
        <v>186</v>
      </c>
      <c r="B2" s="56"/>
      <c r="C2" s="67"/>
      <c r="D2" s="60"/>
    </row>
    <row r="3" spans="1:15" x14ac:dyDescent="0.2">
      <c r="C3" s="119" t="s">
        <v>36</v>
      </c>
      <c r="D3" s="119" t="s">
        <v>146</v>
      </c>
      <c r="E3" s="119" t="s">
        <v>82</v>
      </c>
    </row>
    <row r="4" spans="1:15" x14ac:dyDescent="0.2">
      <c r="A4" s="89" t="s">
        <v>187</v>
      </c>
      <c r="B4" s="117"/>
      <c r="C4" s="140" t="s">
        <v>64</v>
      </c>
      <c r="D4" s="597" t="s">
        <v>63</v>
      </c>
      <c r="E4" s="597">
        <v>0</v>
      </c>
      <c r="G4" s="94"/>
    </row>
    <row r="5" spans="1:15" ht="27" customHeight="1" x14ac:dyDescent="0.25">
      <c r="A5" s="886"/>
      <c r="B5" s="886"/>
      <c r="C5" s="259"/>
      <c r="D5" s="585"/>
      <c r="E5" s="584"/>
    </row>
    <row r="6" spans="1:15" ht="15" x14ac:dyDescent="0.25">
      <c r="A6" s="93" t="s">
        <v>581</v>
      </c>
      <c r="B6" s="117"/>
      <c r="C6" s="241"/>
      <c r="D6" s="585"/>
      <c r="E6" s="585"/>
    </row>
    <row r="7" spans="1:15" ht="15" x14ac:dyDescent="0.25">
      <c r="A7" s="117"/>
      <c r="B7" s="93" t="s">
        <v>584</v>
      </c>
      <c r="C7" s="241">
        <v>8002</v>
      </c>
      <c r="D7" s="585">
        <v>0</v>
      </c>
      <c r="E7" s="585"/>
    </row>
    <row r="8" spans="1:15" ht="15" x14ac:dyDescent="0.25">
      <c r="A8" s="117"/>
      <c r="B8" s="139" t="s">
        <v>583</v>
      </c>
      <c r="C8" s="241">
        <v>8003</v>
      </c>
      <c r="D8" s="585">
        <v>0</v>
      </c>
      <c r="E8" s="585"/>
      <c r="F8" s="17"/>
      <c r="G8" s="17"/>
      <c r="H8" s="17"/>
      <c r="I8" s="17"/>
    </row>
    <row r="9" spans="1:15" ht="15" x14ac:dyDescent="0.25">
      <c r="A9" s="117"/>
      <c r="B9" s="93" t="s">
        <v>188</v>
      </c>
      <c r="C9" s="241">
        <v>8004</v>
      </c>
      <c r="D9" s="585">
        <v>0</v>
      </c>
      <c r="E9" s="585"/>
    </row>
    <row r="10" spans="1:15" ht="15" x14ac:dyDescent="0.25">
      <c r="A10" s="117"/>
      <c r="B10" s="117"/>
      <c r="C10" s="241"/>
      <c r="D10" s="585"/>
      <c r="E10" s="585"/>
    </row>
    <row r="11" spans="1:15" ht="15" x14ac:dyDescent="0.25">
      <c r="A11" s="117"/>
      <c r="B11" s="117"/>
      <c r="C11" s="241"/>
      <c r="D11" s="585"/>
      <c r="E11" s="585"/>
    </row>
    <row r="12" spans="1:15" ht="15" x14ac:dyDescent="0.25">
      <c r="A12" s="89" t="s">
        <v>189</v>
      </c>
      <c r="B12" s="117"/>
      <c r="C12" s="262" t="s">
        <v>65</v>
      </c>
      <c r="D12" s="576">
        <f>E4+D7-D8+D9</f>
        <v>0</v>
      </c>
      <c r="E12" s="589"/>
    </row>
    <row r="13" spans="1:15" ht="15" x14ac:dyDescent="0.25">
      <c r="A13" s="117"/>
      <c r="B13" s="117"/>
      <c r="C13" s="241"/>
      <c r="D13" s="585"/>
      <c r="E13" s="585"/>
    </row>
    <row r="14" spans="1:15" ht="15" x14ac:dyDescent="0.25">
      <c r="A14" s="93" t="s">
        <v>210</v>
      </c>
      <c r="B14" s="118"/>
      <c r="C14" s="258"/>
      <c r="D14" s="585"/>
      <c r="E14" s="585"/>
    </row>
    <row r="15" spans="1:15" ht="15" x14ac:dyDescent="0.25">
      <c r="A15" s="117"/>
      <c r="B15" s="93" t="s">
        <v>191</v>
      </c>
      <c r="C15" s="241"/>
      <c r="D15" s="585"/>
      <c r="E15" s="585"/>
    </row>
    <row r="16" spans="1:15" ht="15" x14ac:dyDescent="0.25">
      <c r="A16" s="117"/>
      <c r="B16" s="93" t="s">
        <v>192</v>
      </c>
      <c r="C16" s="241" t="s">
        <v>66</v>
      </c>
      <c r="D16" s="585">
        <v>0</v>
      </c>
      <c r="E16" s="585"/>
    </row>
    <row r="17" spans="1:6" ht="15" x14ac:dyDescent="0.25">
      <c r="A17" s="117"/>
      <c r="B17" s="93" t="s">
        <v>190</v>
      </c>
      <c r="C17" s="264">
        <v>204</v>
      </c>
      <c r="D17" s="588">
        <v>0</v>
      </c>
      <c r="E17" s="588"/>
      <c r="F17" s="2"/>
    </row>
    <row r="18" spans="1:6" x14ac:dyDescent="0.2">
      <c r="D18" s="60"/>
      <c r="E18" s="60"/>
      <c r="F18" s="2"/>
    </row>
    <row r="19" spans="1:6" x14ac:dyDescent="0.2">
      <c r="D19" s="60"/>
      <c r="E19" s="60"/>
      <c r="F19" s="2"/>
    </row>
    <row r="20" spans="1:6" x14ac:dyDescent="0.2">
      <c r="D20" s="60"/>
      <c r="E20" s="60"/>
      <c r="F20" s="2"/>
    </row>
  </sheetData>
  <protectedRanges>
    <protectedRange sqref="D1:E65536 A1:IV1" name="Plage2"/>
  </protectedRanges>
  <mergeCells count="4">
    <mergeCell ref="K1:L1"/>
    <mergeCell ref="A5:B5"/>
    <mergeCell ref="H1:I1"/>
    <mergeCell ref="B1:C1"/>
  </mergeCells>
  <phoneticPr fontId="0" type="noConversion"/>
  <pageMargins left="0.78740157480314965" right="0.78740157480314965" top="0.98425196850393704" bottom="0.98425196850393704" header="0.51181102362204722" footer="0.51181102362204722"/>
  <pageSetup paperSize="9" scale="77" orientation="portrait" r:id="rId1"/>
  <headerFooter alignWithMargins="0"/>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L33"/>
  <sheetViews>
    <sheetView view="pageBreakPreview" zoomScale="60" zoomScaleNormal="100" workbookViewId="0">
      <selection activeCell="C28" sqref="C28"/>
    </sheetView>
  </sheetViews>
  <sheetFormatPr defaultColWidth="11.42578125" defaultRowHeight="12.75" x14ac:dyDescent="0.2"/>
  <cols>
    <col min="1" max="1" width="4.7109375" style="5" customWidth="1"/>
    <col min="2" max="2" width="60.140625" style="117" customWidth="1"/>
    <col min="3" max="3" width="7.28515625" style="184" customWidth="1"/>
    <col min="4" max="4" width="17.42578125" style="75" customWidth="1"/>
    <col min="5" max="5" width="14.85546875" style="75" bestFit="1" customWidth="1"/>
    <col min="6" max="6" width="12.7109375" customWidth="1"/>
  </cols>
  <sheetData>
    <row r="1" spans="1:12" s="23" customFormat="1" x14ac:dyDescent="0.2">
      <c r="A1" s="307" t="s">
        <v>81</v>
      </c>
      <c r="B1" s="821">
        <f>'1'!O15</f>
        <v>0</v>
      </c>
      <c r="C1" s="887"/>
      <c r="D1" s="385" t="s">
        <v>1039</v>
      </c>
      <c r="E1" s="596"/>
      <c r="F1" s="27"/>
      <c r="G1" s="26"/>
      <c r="H1" s="856"/>
      <c r="I1" s="857"/>
      <c r="J1" s="27"/>
      <c r="K1" s="857"/>
      <c r="L1" s="857"/>
    </row>
    <row r="2" spans="1:12" x14ac:dyDescent="0.2">
      <c r="A2" s="138" t="s">
        <v>193</v>
      </c>
      <c r="B2" s="131"/>
      <c r="E2" s="391" t="s">
        <v>351</v>
      </c>
    </row>
    <row r="3" spans="1:12" x14ac:dyDescent="0.2">
      <c r="B3" s="125"/>
    </row>
    <row r="4" spans="1:12" x14ac:dyDescent="0.2">
      <c r="A4" s="137" t="s">
        <v>957</v>
      </c>
      <c r="B4" s="137"/>
      <c r="C4" s="119" t="s">
        <v>36</v>
      </c>
      <c r="D4" s="119" t="s">
        <v>146</v>
      </c>
      <c r="E4" s="119" t="s">
        <v>82</v>
      </c>
    </row>
    <row r="5" spans="1:12" x14ac:dyDescent="0.2">
      <c r="A5"/>
      <c r="B5"/>
      <c r="C5" s="19"/>
      <c r="D5" s="362"/>
      <c r="E5" s="362"/>
      <c r="F5" s="89"/>
    </row>
    <row r="6" spans="1:12" ht="15" x14ac:dyDescent="0.25">
      <c r="A6" s="106" t="s">
        <v>194</v>
      </c>
      <c r="B6" s="118"/>
      <c r="C6" s="258" t="s">
        <v>67</v>
      </c>
      <c r="D6" s="589" t="s">
        <v>63</v>
      </c>
      <c r="E6" s="576">
        <v>0</v>
      </c>
    </row>
    <row r="7" spans="1:12" ht="15" x14ac:dyDescent="0.25">
      <c r="A7" s="888"/>
      <c r="B7" s="889"/>
      <c r="C7" s="259"/>
      <c r="D7" s="585"/>
      <c r="E7" s="585"/>
      <c r="F7" s="82"/>
    </row>
    <row r="8" spans="1:12" ht="15" x14ac:dyDescent="0.25">
      <c r="A8" s="83" t="s">
        <v>579</v>
      </c>
      <c r="C8" s="241"/>
      <c r="D8" s="585"/>
      <c r="E8" s="585"/>
    </row>
    <row r="9" spans="1:12" ht="12.75" customHeight="1" x14ac:dyDescent="0.25">
      <c r="B9" s="117" t="s">
        <v>195</v>
      </c>
      <c r="C9" s="241">
        <v>8021</v>
      </c>
      <c r="D9" s="585">
        <v>0</v>
      </c>
      <c r="E9" s="585"/>
      <c r="F9" s="82"/>
    </row>
    <row r="10" spans="1:12" ht="15" x14ac:dyDescent="0.25">
      <c r="B10" s="117" t="s">
        <v>196</v>
      </c>
      <c r="C10" s="241">
        <v>8003</v>
      </c>
      <c r="D10" s="585">
        <v>0</v>
      </c>
      <c r="E10" s="585"/>
    </row>
    <row r="11" spans="1:12" ht="15" x14ac:dyDescent="0.25">
      <c r="B11" s="117" t="s">
        <v>352</v>
      </c>
      <c r="C11" s="260">
        <v>8004</v>
      </c>
      <c r="D11" s="585">
        <v>0</v>
      </c>
      <c r="E11" s="585"/>
      <c r="F11" s="82"/>
    </row>
    <row r="12" spans="1:12" ht="15" x14ac:dyDescent="0.25">
      <c r="C12" s="260"/>
      <c r="D12" s="585"/>
      <c r="E12" s="585"/>
    </row>
    <row r="13" spans="1:12" ht="15" x14ac:dyDescent="0.25">
      <c r="C13" s="260"/>
      <c r="D13" s="585"/>
      <c r="E13" s="585"/>
      <c r="F13" s="82"/>
    </row>
    <row r="14" spans="1:12" ht="15" x14ac:dyDescent="0.25">
      <c r="A14" s="106" t="s">
        <v>194</v>
      </c>
      <c r="C14" s="261">
        <v>8051</v>
      </c>
      <c r="D14" s="589">
        <f>E6+D9-D10+D11</f>
        <v>0</v>
      </c>
      <c r="E14" s="589"/>
    </row>
    <row r="15" spans="1:12" ht="15" x14ac:dyDescent="0.25">
      <c r="C15" s="260"/>
      <c r="D15" s="585"/>
      <c r="E15" s="585"/>
      <c r="F15" s="82"/>
    </row>
    <row r="16" spans="1:12" ht="15" x14ac:dyDescent="0.25">
      <c r="A16" s="83" t="s">
        <v>582</v>
      </c>
      <c r="B16" s="118"/>
      <c r="C16" s="258" t="s">
        <v>68</v>
      </c>
      <c r="D16" s="589" t="s">
        <v>1040</v>
      </c>
      <c r="E16" s="576">
        <v>0</v>
      </c>
    </row>
    <row r="17" spans="1:6" ht="15" x14ac:dyDescent="0.25">
      <c r="A17" s="888"/>
      <c r="B17" s="889"/>
      <c r="C17" s="259"/>
      <c r="D17" s="585"/>
      <c r="E17" s="585"/>
      <c r="F17" s="82"/>
    </row>
    <row r="18" spans="1:6" ht="15" x14ac:dyDescent="0.25">
      <c r="A18" s="83" t="s">
        <v>579</v>
      </c>
      <c r="C18" s="241"/>
      <c r="D18" s="585"/>
      <c r="E18" s="585"/>
    </row>
    <row r="19" spans="1:6" ht="15" x14ac:dyDescent="0.25">
      <c r="B19" s="117" t="s">
        <v>197</v>
      </c>
      <c r="C19" s="241">
        <v>8071</v>
      </c>
      <c r="D19" s="585">
        <v>0</v>
      </c>
      <c r="E19" s="585"/>
      <c r="F19" s="82"/>
    </row>
    <row r="20" spans="1:6" ht="15" x14ac:dyDescent="0.25">
      <c r="B20" s="117" t="s">
        <v>198</v>
      </c>
      <c r="C20" s="241">
        <v>8081</v>
      </c>
      <c r="D20" s="585">
        <v>0</v>
      </c>
      <c r="E20" s="585"/>
    </row>
    <row r="21" spans="1:6" ht="15" x14ac:dyDescent="0.25">
      <c r="B21" s="117" t="s">
        <v>209</v>
      </c>
      <c r="C21" s="241">
        <v>8091</v>
      </c>
      <c r="D21" s="585">
        <v>0</v>
      </c>
      <c r="E21" s="585"/>
      <c r="F21" s="82"/>
    </row>
    <row r="22" spans="1:6" ht="15" x14ac:dyDescent="0.25">
      <c r="B22" s="117" t="s">
        <v>199</v>
      </c>
      <c r="C22" s="241">
        <v>8101</v>
      </c>
      <c r="D22" s="598">
        <v>0</v>
      </c>
      <c r="E22" s="585"/>
    </row>
    <row r="23" spans="1:6" ht="15" x14ac:dyDescent="0.25">
      <c r="B23" s="117" t="s">
        <v>353</v>
      </c>
      <c r="C23" s="241">
        <v>8111</v>
      </c>
      <c r="D23" s="598">
        <v>0</v>
      </c>
      <c r="E23" s="585"/>
      <c r="F23" s="82"/>
    </row>
    <row r="24" spans="1:6" ht="15" x14ac:dyDescent="0.25">
      <c r="C24" s="241"/>
      <c r="D24" s="598"/>
      <c r="E24" s="585"/>
    </row>
    <row r="25" spans="1:6" ht="15" x14ac:dyDescent="0.25">
      <c r="A25" s="106" t="s">
        <v>200</v>
      </c>
      <c r="C25" s="262">
        <v>8121</v>
      </c>
      <c r="D25" s="589">
        <f>E16+D19-D20+D21-D22+D23</f>
        <v>0</v>
      </c>
      <c r="E25" s="589"/>
      <c r="F25" s="82"/>
    </row>
    <row r="26" spans="1:6" ht="14.25" x14ac:dyDescent="0.2">
      <c r="C26" s="241"/>
      <c r="D26" s="599"/>
      <c r="E26" s="599"/>
    </row>
    <row r="27" spans="1:6" ht="15" x14ac:dyDescent="0.25">
      <c r="A27" s="106" t="s">
        <v>354</v>
      </c>
      <c r="C27" s="263">
        <v>81311</v>
      </c>
      <c r="D27" s="588">
        <f>D14-D25</f>
        <v>0</v>
      </c>
      <c r="E27" s="600"/>
      <c r="F27" s="82"/>
    </row>
    <row r="29" spans="1:6" x14ac:dyDescent="0.2">
      <c r="F29" s="82"/>
    </row>
    <row r="31" spans="1:6" x14ac:dyDescent="0.2">
      <c r="F31" s="82"/>
    </row>
    <row r="33" spans="6:6" x14ac:dyDescent="0.2">
      <c r="F33" s="82"/>
    </row>
  </sheetData>
  <protectedRanges>
    <protectedRange sqref="D1:E65536 A1:IV1" name="Plage2"/>
  </protectedRanges>
  <mergeCells count="5">
    <mergeCell ref="H1:I1"/>
    <mergeCell ref="K1:L1"/>
    <mergeCell ref="A7:B7"/>
    <mergeCell ref="A17:B17"/>
    <mergeCell ref="B1:C1"/>
  </mergeCells>
  <phoneticPr fontId="0" type="noConversion"/>
  <pageMargins left="0.78740157480314965" right="0.78740157480314965" top="0.98425196850393704" bottom="0.98425196850393704" header="0.51181102362204722" footer="0.51181102362204722"/>
  <pageSetup paperSize="9" scale="83" fitToHeight="0" orientation="portrait"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30</vt:i4>
      </vt:variant>
    </vt:vector>
  </HeadingPairs>
  <TitlesOfParts>
    <vt:vector size="79" baseType="lpstr">
      <vt:lpstr>1</vt:lpstr>
      <vt:lpstr>2.1</vt:lpstr>
      <vt:lpstr>2.2</vt:lpstr>
      <vt:lpstr>Activa</vt:lpstr>
      <vt:lpstr>Passiva</vt:lpstr>
      <vt:lpstr>Resultatenrekening</vt:lpstr>
      <vt:lpstr>5</vt:lpstr>
      <vt:lpstr>6.1</vt:lpstr>
      <vt:lpstr>6.2.1</vt:lpstr>
      <vt:lpstr>6.2.2</vt:lpstr>
      <vt:lpstr>6.2.3</vt:lpstr>
      <vt:lpstr>6.2.4</vt:lpstr>
      <vt:lpstr> 6.2.5</vt:lpstr>
      <vt:lpstr>6.3.1</vt:lpstr>
      <vt:lpstr>6.3.2</vt:lpstr>
      <vt:lpstr>6.3.3</vt:lpstr>
      <vt:lpstr>6.3.4</vt:lpstr>
      <vt:lpstr>6.3.5</vt:lpstr>
      <vt:lpstr>6.3.6</vt:lpstr>
      <vt:lpstr>6.4.1</vt:lpstr>
      <vt:lpstr>6.4.2</vt:lpstr>
      <vt:lpstr>6.4.3</vt:lpstr>
      <vt:lpstr>6.5.1</vt:lpstr>
      <vt:lpstr>6.5.2</vt:lpstr>
      <vt:lpstr>6.6</vt:lpstr>
      <vt:lpstr>6.7.1</vt:lpstr>
      <vt:lpstr>6.7.2</vt:lpstr>
      <vt:lpstr>6.8</vt:lpstr>
      <vt:lpstr>6.9</vt:lpstr>
      <vt:lpstr>6.9 bis</vt:lpstr>
      <vt:lpstr>6.10</vt:lpstr>
      <vt:lpstr>6.11</vt:lpstr>
      <vt:lpstr>6.12</vt:lpstr>
      <vt:lpstr>6.13</vt:lpstr>
      <vt:lpstr>6.14</vt:lpstr>
      <vt:lpstr>6.15</vt:lpstr>
      <vt:lpstr>6.16</vt:lpstr>
      <vt:lpstr>6.17</vt:lpstr>
      <vt:lpstr>6.18</vt:lpstr>
      <vt:lpstr>sectie C a</vt:lpstr>
      <vt:lpstr>sectie C b</vt:lpstr>
      <vt:lpstr>sectie C e</vt:lpstr>
      <vt:lpstr>6.19 Waarderingsregels</vt:lpstr>
      <vt:lpstr>6.20 Andere toelichting</vt:lpstr>
      <vt:lpstr>7 Jaarverslag</vt:lpstr>
      <vt:lpstr>8 Verslag comm.</vt:lpstr>
      <vt:lpstr>9 Betalingen aan overheden</vt:lpstr>
      <vt:lpstr>10 SOCIALE BALANS</vt:lpstr>
      <vt:lpstr>CONTROLES</vt:lpstr>
      <vt:lpstr>'1'!_ftn1</vt:lpstr>
      <vt:lpstr>'1'!_ftn2</vt:lpstr>
      <vt:lpstr>'1'!_ftn3</vt:lpstr>
      <vt:lpstr>'1'!_ftnref1</vt:lpstr>
      <vt:lpstr>'1'!_ftnref2</vt:lpstr>
      <vt:lpstr>'1'!_ftnref3</vt:lpstr>
      <vt:lpstr>' 6.2.5'!Print_Area</vt:lpstr>
      <vt:lpstr>'1'!Print_Area</vt:lpstr>
      <vt:lpstr>'6.1'!Print_Area</vt:lpstr>
      <vt:lpstr>'6.10'!Print_Area</vt:lpstr>
      <vt:lpstr>'6.15'!Print_Area</vt:lpstr>
      <vt:lpstr>'6.2.1'!Print_Area</vt:lpstr>
      <vt:lpstr>'6.2.3'!Print_Area</vt:lpstr>
      <vt:lpstr>'6.3.1'!Print_Area</vt:lpstr>
      <vt:lpstr>'6.3.2'!Print_Area</vt:lpstr>
      <vt:lpstr>'6.3.3'!Print_Area</vt:lpstr>
      <vt:lpstr>'6.3.4'!Print_Area</vt:lpstr>
      <vt:lpstr>'6.3.5'!Print_Area</vt:lpstr>
      <vt:lpstr>'6.3.6'!Print_Area</vt:lpstr>
      <vt:lpstr>'6.4.1'!Print_Area</vt:lpstr>
      <vt:lpstr>'6.4.2'!Print_Area</vt:lpstr>
      <vt:lpstr>'6.4.3'!Print_Area</vt:lpstr>
      <vt:lpstr>'6.5.1'!Print_Area</vt:lpstr>
      <vt:lpstr>'6.5.2'!Print_Area</vt:lpstr>
      <vt:lpstr>'6.6'!Print_Area</vt:lpstr>
      <vt:lpstr>'6.9'!Print_Area</vt:lpstr>
      <vt:lpstr>Resultatenrekening!Print_Area</vt:lpstr>
      <vt:lpstr>'sectie C a'!Print_Area</vt:lpstr>
      <vt:lpstr>'sectie C b'!Print_Area</vt:lpstr>
      <vt:lpstr>'sectie C 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Delvaux</dc:creator>
  <cp:lastModifiedBy>Vanstapel Philippe</cp:lastModifiedBy>
  <cp:lastPrinted>2017-12-12T12:16:08Z</cp:lastPrinted>
  <dcterms:created xsi:type="dcterms:W3CDTF">1999-12-08T14:33:12Z</dcterms:created>
  <dcterms:modified xsi:type="dcterms:W3CDTF">2022-08-26T14:22:57Z</dcterms:modified>
</cp:coreProperties>
</file>