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S:\ds\BELGIAN PRIME NEWS\2023_03\publicatie\"/>
    </mc:Choice>
  </mc:AlternateContent>
  <xr:revisionPtr revIDLastSave="0" documentId="13_ncr:1_{54A07DD6-4586-4ADF-A6CF-FC2FE2A96A95}" xr6:coauthVersionLast="47" xr6:coauthVersionMax="47" xr10:uidLastSave="{00000000-0000-0000-0000-000000000000}"/>
  <bookViews>
    <workbookView xWindow="-120" yWindow="-120" windowWidth="29040" windowHeight="15840" activeTab="2" xr2:uid="{00000000-000D-0000-FFFF-FFFF00000000}"/>
  </bookViews>
  <sheets>
    <sheet name="Summary" sheetId="1" r:id="rId1"/>
    <sheet name="Belgium" sheetId="4" r:id="rId2"/>
    <sheet name="Euro area" sheetId="3" r:id="rId3"/>
    <sheet name="Financial market and Oil price" sheetId="6" r:id="rId4"/>
  </sheets>
  <definedNames>
    <definedName name="_xlnm.Print_Area" localSheetId="0">Summary!$A$1:$V$38</definedName>
    <definedName name="_xlnm.Print_Titles" localSheetId="1">Belgium!$A:$A,Belgium!$1:$2</definedName>
    <definedName name="_xlnm.Print_Titles" localSheetId="2">'Euro area'!$A:$A,'Euro area'!$1:$2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6" l="1"/>
  <c r="D31" i="6"/>
  <c r="C31" i="6"/>
  <c r="E30" i="6"/>
  <c r="D30" i="6"/>
  <c r="C30" i="6"/>
  <c r="E29" i="6"/>
  <c r="D29" i="6"/>
  <c r="C29" i="6"/>
  <c r="E27" i="6"/>
  <c r="D27" i="6"/>
  <c r="C27" i="6"/>
  <c r="E26" i="6"/>
  <c r="D26" i="6"/>
  <c r="C26" i="6"/>
  <c r="E25" i="6"/>
  <c r="D25" i="6"/>
  <c r="C25" i="6"/>
  <c r="E23" i="6"/>
  <c r="D23" i="6"/>
  <c r="C23" i="6"/>
  <c r="E22" i="6"/>
  <c r="D22" i="6"/>
  <c r="C22" i="6"/>
  <c r="E21" i="6"/>
  <c r="D21" i="6"/>
  <c r="C21" i="6"/>
  <c r="E19" i="6"/>
  <c r="D19" i="6"/>
  <c r="C19" i="6"/>
  <c r="E18" i="6"/>
  <c r="D18" i="6"/>
  <c r="C18" i="6"/>
  <c r="E17" i="6"/>
  <c r="D17" i="6"/>
  <c r="C17" i="6"/>
  <c r="E14" i="6"/>
  <c r="D14" i="6"/>
  <c r="C14" i="6"/>
  <c r="E13" i="6"/>
  <c r="D13" i="6"/>
  <c r="C13" i="6"/>
  <c r="E12" i="6"/>
  <c r="D12" i="6"/>
  <c r="C12" i="6"/>
  <c r="E10" i="6"/>
  <c r="D10" i="6"/>
  <c r="C10" i="6"/>
  <c r="E9" i="6"/>
  <c r="D9" i="6"/>
  <c r="C9" i="6"/>
  <c r="E8" i="6"/>
  <c r="D8" i="6"/>
  <c r="C8" i="6"/>
  <c r="E5" i="6"/>
  <c r="D5" i="6"/>
  <c r="C5" i="6"/>
  <c r="E4" i="6"/>
  <c r="D4" i="6"/>
  <c r="C4" i="6"/>
  <c r="E3" i="6"/>
  <c r="D3" i="6"/>
  <c r="C3" i="6"/>
  <c r="D37" i="4"/>
  <c r="C37" i="4"/>
  <c r="B37" i="4"/>
  <c r="D36" i="4"/>
  <c r="C36" i="4"/>
  <c r="B36" i="4"/>
  <c r="D61" i="3" l="1"/>
  <c r="C61" i="3"/>
  <c r="B61" i="3"/>
  <c r="D16" i="3"/>
  <c r="C16" i="3"/>
  <c r="B16" i="3"/>
  <c r="D47" i="3"/>
  <c r="C47" i="3"/>
  <c r="B47" i="3"/>
  <c r="B24" i="3"/>
  <c r="D24" i="3"/>
  <c r="C24" i="3"/>
  <c r="D74" i="3"/>
  <c r="B74" i="3"/>
  <c r="C74" i="3"/>
  <c r="B51" i="3"/>
  <c r="D51" i="3"/>
  <c r="C51" i="3"/>
  <c r="D50" i="3"/>
  <c r="C50" i="3"/>
  <c r="B50" i="3"/>
  <c r="B66" i="3"/>
  <c r="D66" i="3"/>
  <c r="C66" i="3"/>
  <c r="D20" i="3"/>
  <c r="C20" i="3"/>
  <c r="B20" i="3"/>
  <c r="B48" i="3"/>
  <c r="C48" i="3"/>
  <c r="D48" i="3"/>
  <c r="D10" i="3"/>
  <c r="C10" i="3"/>
  <c r="B10" i="3"/>
  <c r="C25" i="3"/>
  <c r="D25" i="3"/>
  <c r="B25" i="3"/>
  <c r="D75" i="3"/>
  <c r="B75" i="3"/>
  <c r="C75" i="3"/>
  <c r="C52" i="3"/>
  <c r="D52" i="3"/>
  <c r="B52" i="3"/>
  <c r="C81" i="3"/>
  <c r="D81" i="3"/>
  <c r="B81" i="3"/>
  <c r="D67" i="3"/>
  <c r="C67" i="3"/>
  <c r="B67" i="3"/>
  <c r="D21" i="3"/>
  <c r="C21" i="3"/>
  <c r="B21" i="3"/>
  <c r="D49" i="3"/>
  <c r="C49" i="3"/>
  <c r="B49" i="3"/>
  <c r="B32" i="3"/>
  <c r="C32" i="3"/>
  <c r="D32" i="3"/>
  <c r="C43" i="3"/>
  <c r="D43" i="3"/>
  <c r="B43" i="3"/>
  <c r="B76" i="3"/>
  <c r="D76" i="3"/>
  <c r="C76" i="3"/>
  <c r="D82" i="3"/>
  <c r="C82" i="3"/>
  <c r="B82" i="3"/>
  <c r="D94" i="3"/>
  <c r="C94" i="3"/>
  <c r="B94" i="3"/>
  <c r="D68" i="3"/>
  <c r="C68" i="3"/>
  <c r="B68" i="3"/>
  <c r="D57" i="3"/>
  <c r="C57" i="3"/>
  <c r="B57" i="3"/>
  <c r="C80" i="3"/>
  <c r="D80" i="3"/>
  <c r="B80" i="3"/>
  <c r="C44" i="3"/>
  <c r="D44" i="3"/>
  <c r="B44" i="3"/>
  <c r="D77" i="3"/>
  <c r="C77" i="3"/>
  <c r="B77" i="3"/>
  <c r="D83" i="3"/>
  <c r="C83" i="3"/>
  <c r="B83" i="3"/>
  <c r="D63" i="3"/>
  <c r="C63" i="3"/>
  <c r="B63" i="3"/>
  <c r="D97" i="3"/>
  <c r="C97" i="3"/>
  <c r="B97" i="3"/>
  <c r="D88" i="3"/>
  <c r="C88" i="3"/>
  <c r="B88" i="3"/>
  <c r="B79" i="3"/>
  <c r="C79" i="3"/>
  <c r="D79" i="3"/>
  <c r="D56" i="3"/>
  <c r="C56" i="3"/>
  <c r="B56" i="3"/>
  <c r="D7" i="3"/>
  <c r="B7" i="3"/>
  <c r="C7" i="3"/>
  <c r="D45" i="3"/>
  <c r="C45" i="3"/>
  <c r="B45" i="3"/>
  <c r="B91" i="3"/>
  <c r="C91" i="3"/>
  <c r="D91" i="3"/>
  <c r="B84" i="3"/>
  <c r="D84" i="3"/>
  <c r="C84" i="3"/>
  <c r="C27" i="3"/>
  <c r="B27" i="3"/>
  <c r="D27" i="3"/>
  <c r="D98" i="3"/>
  <c r="C98" i="3"/>
  <c r="B98" i="3"/>
  <c r="C13" i="3"/>
  <c r="D13" i="3"/>
  <c r="B13" i="3"/>
  <c r="D78" i="3"/>
  <c r="C78" i="3"/>
  <c r="B78" i="3"/>
  <c r="C14" i="3"/>
  <c r="B14" i="3"/>
  <c r="D14" i="3"/>
  <c r="D8" i="3"/>
  <c r="C8" i="3"/>
  <c r="B8" i="3"/>
  <c r="D46" i="3"/>
  <c r="C46" i="3"/>
  <c r="B46" i="3"/>
  <c r="C92" i="3"/>
  <c r="D92" i="3"/>
  <c r="B92" i="3"/>
  <c r="C53" i="3"/>
  <c r="B53" i="3"/>
  <c r="D53" i="3"/>
  <c r="D30" i="3"/>
  <c r="B30" i="3"/>
  <c r="C30" i="3"/>
  <c r="C99" i="3"/>
  <c r="B99" i="3"/>
  <c r="D99" i="3"/>
  <c r="D11" i="3"/>
  <c r="C11" i="3"/>
  <c r="B11" i="3"/>
  <c r="D36" i="3"/>
  <c r="C36" i="3"/>
  <c r="B36" i="3"/>
  <c r="B9" i="3"/>
  <c r="C9" i="3"/>
  <c r="D9" i="3"/>
  <c r="B60" i="3"/>
  <c r="D60" i="3"/>
  <c r="C60" i="3"/>
  <c r="D15" i="3"/>
  <c r="C15" i="3"/>
  <c r="B15" i="3"/>
  <c r="B17" i="3"/>
  <c r="D17" i="3"/>
  <c r="C17" i="3"/>
  <c r="D31" i="3"/>
  <c r="C31" i="3"/>
  <c r="B31" i="3"/>
  <c r="D87" i="3"/>
  <c r="C87" i="3"/>
  <c r="B87" i="3"/>
  <c r="B12" i="3"/>
  <c r="C12" i="3"/>
  <c r="D12" i="3"/>
  <c r="D37" i="3"/>
  <c r="C37" i="3"/>
  <c r="B37" i="3"/>
  <c r="A37" i="3"/>
  <c r="A36" i="3"/>
  <c r="D77" i="4" l="1"/>
  <c r="B77" i="4"/>
  <c r="C77" i="4"/>
  <c r="D87" i="4"/>
  <c r="C87" i="4"/>
  <c r="B87" i="4"/>
  <c r="C98" i="4"/>
  <c r="D98" i="4"/>
  <c r="B98" i="4"/>
  <c r="D97" i="4"/>
  <c r="C97" i="4"/>
  <c r="B97" i="4"/>
  <c r="D94" i="4"/>
  <c r="C94" i="4"/>
  <c r="B94" i="4"/>
  <c r="C76" i="4"/>
  <c r="B76" i="4"/>
  <c r="D76" i="4"/>
  <c r="C56" i="4"/>
  <c r="B56" i="4"/>
  <c r="D56" i="4"/>
  <c r="C20" i="4"/>
  <c r="B20" i="4"/>
  <c r="D20" i="4"/>
  <c r="C83" i="4"/>
  <c r="D83" i="4"/>
  <c r="B83" i="4"/>
  <c r="D88" i="4"/>
  <c r="C88" i="4"/>
  <c r="B88" i="4"/>
  <c r="B79" i="4"/>
  <c r="C79" i="4"/>
  <c r="D79" i="4"/>
  <c r="D80" i="4"/>
  <c r="C80" i="4"/>
  <c r="B80" i="4"/>
  <c r="D81" i="4"/>
  <c r="C81" i="4"/>
  <c r="B81" i="4"/>
  <c r="B91" i="4"/>
  <c r="D91" i="4"/>
  <c r="C91" i="4"/>
  <c r="C84" i="4"/>
  <c r="B84" i="4"/>
  <c r="D84" i="4"/>
  <c r="D78" i="4"/>
  <c r="C78" i="4"/>
  <c r="B78" i="4"/>
  <c r="C99" i="4"/>
  <c r="D99" i="4"/>
  <c r="B99" i="4"/>
  <c r="C74" i="4"/>
  <c r="D74" i="4"/>
  <c r="B74" i="4"/>
  <c r="B82" i="4"/>
  <c r="C82" i="4"/>
  <c r="D82" i="4"/>
  <c r="D92" i="4"/>
  <c r="C92" i="4"/>
  <c r="B92" i="4"/>
  <c r="C75" i="4"/>
  <c r="D75" i="4"/>
  <c r="B75" i="4"/>
  <c r="B7" i="4"/>
  <c r="D44" i="4" l="1"/>
  <c r="C44" i="4"/>
  <c r="B44" i="4"/>
  <c r="D45" i="4"/>
  <c r="C45" i="4"/>
  <c r="B45" i="4"/>
  <c r="B27" i="4"/>
  <c r="C27" i="4"/>
  <c r="D27" i="4"/>
  <c r="D63" i="4"/>
  <c r="C63" i="4"/>
  <c r="B63" i="4"/>
  <c r="D12" i="4"/>
  <c r="C12" i="4"/>
  <c r="B12" i="4"/>
  <c r="C46" i="4"/>
  <c r="D46" i="4"/>
  <c r="B46" i="4"/>
  <c r="C10" i="4"/>
  <c r="B10" i="4"/>
  <c r="D10" i="4"/>
  <c r="C13" i="4"/>
  <c r="B13" i="4"/>
  <c r="D13" i="4"/>
  <c r="D24" i="4"/>
  <c r="C24" i="4"/>
  <c r="B24" i="4"/>
  <c r="C25" i="4"/>
  <c r="B25" i="4"/>
  <c r="D25" i="4"/>
  <c r="D53" i="4"/>
  <c r="C53" i="4"/>
  <c r="B53" i="4"/>
  <c r="D47" i="4"/>
  <c r="C47" i="4"/>
  <c r="B47" i="4"/>
  <c r="D67" i="4"/>
  <c r="C67" i="4"/>
  <c r="B67" i="4"/>
  <c r="D15" i="4"/>
  <c r="B15" i="4"/>
  <c r="C15" i="4"/>
  <c r="C60" i="4"/>
  <c r="B60" i="4"/>
  <c r="D60" i="4"/>
  <c r="D61" i="4"/>
  <c r="C61" i="4"/>
  <c r="B61" i="4"/>
  <c r="C66" i="4"/>
  <c r="B66" i="4"/>
  <c r="D66" i="4"/>
  <c r="D31" i="4"/>
  <c r="C31" i="4"/>
  <c r="B31" i="4"/>
  <c r="C48" i="4"/>
  <c r="B48" i="4"/>
  <c r="D48" i="4"/>
  <c r="C32" i="4"/>
  <c r="D32" i="4"/>
  <c r="B32" i="4"/>
  <c r="D7" i="4"/>
  <c r="C7" i="4"/>
  <c r="B43" i="4"/>
  <c r="C43" i="4"/>
  <c r="D43" i="4"/>
  <c r="D8" i="4"/>
  <c r="C8" i="4"/>
  <c r="B8" i="4"/>
  <c r="D16" i="4"/>
  <c r="B16" i="4"/>
  <c r="C16" i="4"/>
  <c r="D50" i="4"/>
  <c r="B50" i="4"/>
  <c r="C50" i="4"/>
  <c r="D11" i="4"/>
  <c r="B11" i="4"/>
  <c r="C11" i="4"/>
  <c r="B30" i="4"/>
  <c r="D30" i="4"/>
  <c r="C30" i="4"/>
  <c r="B14" i="4"/>
  <c r="C14" i="4"/>
  <c r="D14" i="4"/>
  <c r="D68" i="4"/>
  <c r="C68" i="4"/>
  <c r="B68" i="4"/>
  <c r="B49" i="4"/>
  <c r="D49" i="4"/>
  <c r="C49" i="4"/>
  <c r="B21" i="4"/>
  <c r="D21" i="4"/>
  <c r="C21" i="4"/>
  <c r="C57" i="4"/>
  <c r="D57" i="4"/>
  <c r="B57" i="4"/>
  <c r="C9" i="4"/>
  <c r="D9" i="4"/>
  <c r="B9" i="4"/>
  <c r="C17" i="4"/>
  <c r="B17" i="4"/>
  <c r="D17" i="4"/>
  <c r="B51" i="4"/>
  <c r="C51" i="4"/>
  <c r="D51" i="4"/>
  <c r="D52" i="4"/>
  <c r="C52" i="4"/>
  <c r="B52" i="4"/>
  <c r="T5" i="1"/>
  <c r="A30" i="6"/>
  <c r="A31" i="6"/>
  <c r="A26" i="6"/>
  <c r="A27" i="6"/>
  <c r="A22" i="6"/>
  <c r="A23" i="6"/>
  <c r="A18" i="6"/>
  <c r="A19" i="6"/>
  <c r="A13" i="6"/>
  <c r="A14" i="6"/>
  <c r="A9" i="6"/>
  <c r="A10" i="6"/>
  <c r="K34" i="1" l="1"/>
  <c r="J34" i="1"/>
  <c r="I34" i="1"/>
  <c r="K33" i="1"/>
  <c r="J33" i="1"/>
  <c r="I33" i="1"/>
  <c r="K32" i="1"/>
  <c r="J32" i="1"/>
  <c r="I32" i="1"/>
  <c r="K29" i="1"/>
  <c r="J29" i="1"/>
  <c r="I29" i="1"/>
  <c r="K27" i="1"/>
  <c r="J27" i="1"/>
  <c r="I27" i="1"/>
  <c r="K26" i="1"/>
  <c r="J26" i="1"/>
  <c r="I26" i="1"/>
  <c r="K23" i="1"/>
  <c r="J23" i="1"/>
  <c r="I23" i="1"/>
  <c r="K22" i="1"/>
  <c r="J22" i="1"/>
  <c r="I22" i="1"/>
  <c r="K19" i="1"/>
  <c r="J19" i="1"/>
  <c r="I19" i="1"/>
  <c r="K18" i="1"/>
  <c r="J18" i="1"/>
  <c r="I18" i="1"/>
  <c r="K17" i="1"/>
  <c r="J17" i="1"/>
  <c r="I17" i="1"/>
  <c r="K16" i="1"/>
  <c r="J16" i="1"/>
  <c r="I16" i="1"/>
  <c r="K15" i="1"/>
  <c r="J15" i="1"/>
  <c r="I15" i="1"/>
  <c r="K14" i="1"/>
  <c r="J14" i="1"/>
  <c r="I14" i="1"/>
  <c r="K13" i="1"/>
  <c r="J13" i="1"/>
  <c r="I13" i="1"/>
  <c r="K12" i="1"/>
  <c r="J12" i="1"/>
  <c r="I12" i="1"/>
  <c r="K11" i="1"/>
  <c r="J11" i="1"/>
  <c r="I11" i="1"/>
  <c r="K10" i="1"/>
  <c r="J10" i="1"/>
  <c r="I10" i="1"/>
  <c r="K9" i="1"/>
  <c r="J9" i="1"/>
  <c r="I9" i="1"/>
  <c r="A71" i="3"/>
  <c r="V34" i="1"/>
  <c r="U34" i="1"/>
  <c r="T34" i="1"/>
  <c r="V33" i="1"/>
  <c r="U33" i="1"/>
  <c r="T33" i="1"/>
  <c r="V32" i="1"/>
  <c r="U32" i="1"/>
  <c r="T32" i="1"/>
  <c r="V29" i="1"/>
  <c r="U29" i="1"/>
  <c r="T29" i="1"/>
  <c r="V27" i="1"/>
  <c r="U27" i="1"/>
  <c r="T27" i="1"/>
  <c r="V26" i="1"/>
  <c r="U26" i="1"/>
  <c r="T26" i="1"/>
  <c r="V23" i="1"/>
  <c r="U23" i="1"/>
  <c r="T23" i="1"/>
  <c r="V22" i="1"/>
  <c r="U22" i="1"/>
  <c r="T22" i="1"/>
  <c r="V19" i="1"/>
  <c r="U19" i="1"/>
  <c r="T19" i="1"/>
  <c r="V18" i="1"/>
  <c r="U18" i="1"/>
  <c r="T18" i="1"/>
  <c r="V17" i="1"/>
  <c r="U17" i="1"/>
  <c r="T17" i="1"/>
  <c r="V16" i="1"/>
  <c r="U16" i="1"/>
  <c r="T16" i="1"/>
  <c r="V15" i="1"/>
  <c r="U15" i="1"/>
  <c r="T15" i="1"/>
  <c r="V14" i="1"/>
  <c r="U14" i="1"/>
  <c r="T14" i="1"/>
  <c r="V13" i="1"/>
  <c r="U13" i="1"/>
  <c r="T13" i="1"/>
  <c r="V12" i="1"/>
  <c r="U12" i="1"/>
  <c r="T12" i="1"/>
  <c r="V11" i="1"/>
  <c r="U11" i="1"/>
  <c r="T11" i="1"/>
  <c r="V10" i="1"/>
  <c r="U10" i="1"/>
  <c r="T10" i="1"/>
  <c r="V9" i="1"/>
  <c r="U9" i="1"/>
  <c r="T9" i="1"/>
  <c r="G33" i="1" l="1"/>
  <c r="H32" i="1"/>
  <c r="F29" i="1"/>
  <c r="G26" i="1"/>
  <c r="G23" i="1"/>
  <c r="G22" i="1"/>
  <c r="F18" i="1"/>
  <c r="G17" i="1"/>
  <c r="H16" i="1"/>
  <c r="H14" i="1"/>
  <c r="F13" i="1"/>
  <c r="F12" i="1"/>
  <c r="G10" i="1"/>
  <c r="G9" i="1"/>
  <c r="H34" i="1"/>
  <c r="G34" i="1"/>
  <c r="F34" i="1"/>
  <c r="H33" i="1"/>
  <c r="F33" i="1"/>
  <c r="G29" i="1"/>
  <c r="H27" i="1"/>
  <c r="G27" i="1"/>
  <c r="F27" i="1"/>
  <c r="H23" i="1"/>
  <c r="H22" i="1"/>
  <c r="H19" i="1"/>
  <c r="G19" i="1"/>
  <c r="F19" i="1"/>
  <c r="G18" i="1"/>
  <c r="H17" i="1"/>
  <c r="F16" i="1"/>
  <c r="H15" i="1"/>
  <c r="G15" i="1"/>
  <c r="F15" i="1"/>
  <c r="G13" i="1"/>
  <c r="G12" i="1"/>
  <c r="H11" i="1"/>
  <c r="G11" i="1"/>
  <c r="F11" i="1"/>
  <c r="H10" i="1"/>
  <c r="F10" i="1"/>
  <c r="H9" i="1"/>
  <c r="A40" i="3"/>
  <c r="Q34" i="1" l="1"/>
  <c r="S13" i="1"/>
  <c r="S14" i="1"/>
  <c r="R17" i="1"/>
  <c r="Q23" i="1"/>
  <c r="H13" i="1"/>
  <c r="F32" i="1"/>
  <c r="F9" i="1"/>
  <c r="F17" i="1"/>
  <c r="F23" i="1"/>
  <c r="G32" i="1"/>
  <c r="R26" i="1"/>
  <c r="H12" i="1"/>
  <c r="G16" i="1"/>
  <c r="H29" i="1"/>
  <c r="Q9" i="1"/>
  <c r="Q11" i="1"/>
  <c r="Q32" i="1"/>
  <c r="F22" i="1"/>
  <c r="R32" i="1"/>
  <c r="R23" i="1"/>
  <c r="R16" i="1"/>
  <c r="S33" i="1"/>
  <c r="R12" i="1"/>
  <c r="Q15" i="1"/>
  <c r="S34" i="1"/>
  <c r="Q33" i="1"/>
  <c r="H18" i="1"/>
  <c r="H26" i="1"/>
  <c r="G14" i="1"/>
  <c r="F14" i="1"/>
  <c r="F26" i="1"/>
  <c r="A29" i="6"/>
  <c r="A25" i="6"/>
  <c r="A21" i="6"/>
  <c r="A17" i="6"/>
  <c r="A12" i="6"/>
  <c r="A8" i="6"/>
  <c r="R29" i="1"/>
  <c r="S29" i="1"/>
  <c r="Q29" i="1"/>
  <c r="Q27" i="1"/>
  <c r="S26" i="1"/>
  <c r="S23" i="1"/>
  <c r="R22" i="1"/>
  <c r="Q19" i="1"/>
  <c r="R18" i="1"/>
  <c r="Q17" i="1"/>
  <c r="R14" i="1"/>
  <c r="Q13" i="1"/>
  <c r="S12" i="1"/>
  <c r="R10" i="1"/>
  <c r="Q5" i="1"/>
  <c r="N5" i="1"/>
  <c r="M5" i="1"/>
  <c r="R15" i="1" l="1"/>
  <c r="Q22" i="1"/>
  <c r="R27" i="1"/>
  <c r="Q12" i="1"/>
  <c r="S15" i="1"/>
  <c r="S22" i="1"/>
  <c r="S27" i="1"/>
  <c r="R9" i="1"/>
  <c r="R13" i="1"/>
  <c r="Q16" i="1"/>
  <c r="R34" i="1"/>
  <c r="S9" i="1"/>
  <c r="S17" i="1"/>
  <c r="S32" i="1"/>
  <c r="Q10" i="1"/>
  <c r="Q18" i="1"/>
  <c r="S10" i="1"/>
  <c r="S18" i="1"/>
  <c r="R11" i="1"/>
  <c r="S16" i="1"/>
  <c r="R19" i="1"/>
  <c r="S11" i="1"/>
  <c r="Q14" i="1"/>
  <c r="S19" i="1"/>
  <c r="Q26" i="1"/>
  <c r="R33" i="1"/>
  <c r="N26" i="1"/>
  <c r="P9" i="1"/>
  <c r="E34" i="1" l="1"/>
  <c r="D34" i="1"/>
  <c r="C34" i="1"/>
  <c r="E33" i="1"/>
  <c r="D33" i="1"/>
  <c r="C33" i="1"/>
  <c r="E32" i="1"/>
  <c r="D32" i="1"/>
  <c r="C32" i="1"/>
  <c r="E29" i="1"/>
  <c r="D29" i="1"/>
  <c r="C29" i="1"/>
  <c r="E27" i="1"/>
  <c r="D27" i="1"/>
  <c r="C27" i="1"/>
  <c r="E26" i="1"/>
  <c r="D26" i="1"/>
  <c r="C26" i="1"/>
  <c r="E23" i="1"/>
  <c r="D23" i="1"/>
  <c r="C23" i="1"/>
  <c r="E22" i="1"/>
  <c r="D22" i="1"/>
  <c r="C22" i="1"/>
  <c r="E19" i="1"/>
  <c r="D19" i="1"/>
  <c r="C19" i="1"/>
  <c r="E18" i="1"/>
  <c r="D18" i="1"/>
  <c r="C18" i="1"/>
  <c r="E17" i="1"/>
  <c r="D17" i="1"/>
  <c r="C17" i="1"/>
  <c r="E16" i="1"/>
  <c r="D16" i="1"/>
  <c r="C16" i="1"/>
  <c r="E15" i="1"/>
  <c r="D15" i="1"/>
  <c r="C15" i="1"/>
  <c r="E14" i="1"/>
  <c r="D14" i="1"/>
  <c r="C14" i="1"/>
  <c r="E13" i="1"/>
  <c r="D13" i="1"/>
  <c r="C13" i="1"/>
  <c r="E12" i="1"/>
  <c r="D12" i="1"/>
  <c r="C12" i="1"/>
  <c r="E11" i="1"/>
  <c r="D11" i="1"/>
  <c r="C11" i="1"/>
  <c r="E10" i="1"/>
  <c r="D10" i="1"/>
  <c r="C10" i="1"/>
  <c r="E9" i="1"/>
  <c r="D9" i="1"/>
  <c r="C9" i="1"/>
  <c r="O22" i="1"/>
  <c r="P18" i="1"/>
  <c r="P17" i="1"/>
  <c r="O16" i="1"/>
  <c r="O14" i="1"/>
  <c r="N13" i="1"/>
  <c r="P12" i="1"/>
  <c r="P10" i="1"/>
  <c r="P33" i="1"/>
  <c r="P32" i="1"/>
  <c r="O29" i="1"/>
  <c r="P26" i="1"/>
  <c r="P23" i="1"/>
  <c r="N9" i="1"/>
  <c r="P34" i="1"/>
  <c r="O34" i="1"/>
  <c r="N34" i="1"/>
  <c r="P29" i="1"/>
  <c r="P27" i="1"/>
  <c r="O27" i="1"/>
  <c r="N27" i="1"/>
  <c r="P22" i="1"/>
  <c r="P19" i="1"/>
  <c r="O19" i="1"/>
  <c r="N19" i="1"/>
  <c r="O18" i="1"/>
  <c r="P16" i="1"/>
  <c r="N16" i="1"/>
  <c r="P15" i="1"/>
  <c r="O15" i="1"/>
  <c r="N15" i="1"/>
  <c r="N12" i="1"/>
  <c r="P11" i="1"/>
  <c r="O11" i="1"/>
  <c r="N11" i="1"/>
  <c r="O10" i="1"/>
  <c r="O9" i="1"/>
  <c r="O26" i="1"/>
  <c r="N29" i="1"/>
  <c r="O13" i="1"/>
  <c r="N10" i="1"/>
  <c r="N18" i="1"/>
  <c r="P13" i="1"/>
  <c r="N23" i="1"/>
  <c r="N14" i="1"/>
  <c r="O17" i="1"/>
  <c r="N22" i="1"/>
  <c r="O23" i="1"/>
  <c r="N17" i="1"/>
  <c r="P14" i="1"/>
  <c r="N32" i="1"/>
  <c r="O32" i="1"/>
  <c r="O12" i="1"/>
  <c r="N33" i="1"/>
  <c r="O33" i="1"/>
  <c r="A4" i="3"/>
</calcChain>
</file>

<file path=xl/sharedStrings.xml><?xml version="1.0" encoding="utf-8"?>
<sst xmlns="http://schemas.openxmlformats.org/spreadsheetml/2006/main" count="248" uniqueCount="67">
  <si>
    <t>Macroeconomic projections</t>
  </si>
  <si>
    <t>Euro area</t>
  </si>
  <si>
    <t>Belgium</t>
  </si>
  <si>
    <r>
      <t xml:space="preserve">Activity and demand </t>
    </r>
    <r>
      <rPr>
        <sz val="11"/>
        <color theme="1"/>
        <rFont val="Calibri"/>
        <family val="2"/>
        <scheme val="minor"/>
      </rPr>
      <t>(percentage change, in volume)</t>
    </r>
  </si>
  <si>
    <t>GDP</t>
  </si>
  <si>
    <t xml:space="preserve">Private consumption </t>
  </si>
  <si>
    <t>Public consumption</t>
  </si>
  <si>
    <t>Total investment, o.w.</t>
  </si>
  <si>
    <t xml:space="preserve">    public investment</t>
  </si>
  <si>
    <t xml:space="preserve">    business investment</t>
  </si>
  <si>
    <t xml:space="preserve">    housing </t>
  </si>
  <si>
    <t>Change in inventories (contribution to GDP growth)</t>
  </si>
  <si>
    <t>Exports</t>
  </si>
  <si>
    <t>Imports</t>
  </si>
  <si>
    <t>Net exports (contribution to GDP growth)</t>
  </si>
  <si>
    <t>Labour market</t>
  </si>
  <si>
    <t>Total employment growth (percentage change)</t>
  </si>
  <si>
    <t>Unemployment rate (% of labour force)</t>
  </si>
  <si>
    <t>Prices (percentage changes)</t>
  </si>
  <si>
    <t xml:space="preserve">HICP </t>
  </si>
  <si>
    <t>GDP deflator</t>
  </si>
  <si>
    <t>Current account (percentage GDP)</t>
  </si>
  <si>
    <t>Public finances (% GDP)</t>
  </si>
  <si>
    <t>General government balance</t>
  </si>
  <si>
    <t>Primary balance</t>
  </si>
  <si>
    <t>Public debt</t>
  </si>
  <si>
    <t>Average</t>
  </si>
  <si>
    <t>Min</t>
  </si>
  <si>
    <t>Max</t>
  </si>
  <si>
    <t>GDP growth  (Quarter-on-quarter percentage change)</t>
  </si>
  <si>
    <t>BELGIUM</t>
  </si>
  <si>
    <t>EURO AREA</t>
  </si>
  <si>
    <t>End of period</t>
  </si>
  <si>
    <t>consensus</t>
  </si>
  <si>
    <t>max</t>
  </si>
  <si>
    <t>min</t>
  </si>
  <si>
    <t>USD/EUR</t>
  </si>
  <si>
    <t>Short term interest rates</t>
  </si>
  <si>
    <t xml:space="preserve">   Euro area</t>
  </si>
  <si>
    <t xml:space="preserve">   US</t>
  </si>
  <si>
    <t>Long term interest rates</t>
  </si>
  <si>
    <t xml:space="preserve">   Germany</t>
  </si>
  <si>
    <t xml:space="preserve">   Belgium</t>
  </si>
  <si>
    <t xml:space="preserve">   US (10-years)</t>
  </si>
  <si>
    <t>Oil price: Barrel of Brent in USD</t>
  </si>
  <si>
    <t>2023Q1</t>
  </si>
  <si>
    <t>2023Q2</t>
  </si>
  <si>
    <t>Last month average:
February 2023</t>
  </si>
  <si>
    <t>Please note that the average reported here may not correspond to the one put forward as the consensus forecast in the PDF publication, as not necessarily all individual forecasts of Belgian Prime News participants are published in this table.</t>
  </si>
  <si>
    <t>Forecasts were received in the course of March 2023 and were not provided by all participants at the same time. Not all participants provide forecasts for both Belgium and the euro area, nor for all variables or horizons.</t>
  </si>
  <si>
    <t>Forecast 1</t>
  </si>
  <si>
    <t>Forecast 2</t>
  </si>
  <si>
    <t>Forecast 3</t>
  </si>
  <si>
    <t>Forecast 4</t>
  </si>
  <si>
    <t>Forecast 5</t>
  </si>
  <si>
    <t>Forecast 6</t>
  </si>
  <si>
    <t>Forecast 7</t>
  </si>
  <si>
    <t>Forecast 8</t>
  </si>
  <si>
    <t>Forecast 9</t>
  </si>
  <si>
    <t>Forecast 10</t>
  </si>
  <si>
    <t>Forecast 11</t>
  </si>
  <si>
    <t>Forecast 12</t>
  </si>
  <si>
    <t>NBB¹</t>
  </si>
  <si>
    <t>¹ Source: NBB December 2022 projections. The forecast for 2023Q1 corresponds to the more recent Business Cycle Monitor from March 2023 and is not consistent with the annual estimate for 2023.</t>
  </si>
  <si>
    <t>¹ Source: ECB March 2023 macroeconomic projections.</t>
  </si>
  <si>
    <t>ECB¹</t>
  </si>
  <si>
    <t>Forecast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</si>
</sst>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18" x14ac:knownFonts="1">
    <font>
      <sz val="11"/>
      <color theme="1"/>
      <name val="Calibri"/>
      <family val="2"/>
      <scheme val="minor"/>
    </font>
    <font>
      <b/>
      <sz val="11"/>
      <color theme="1"/>
      <name val="Calibri"/>
      <family val="2"/>
      <scheme val="minor"/>
    </font>
    <font>
      <sz val="11"/>
      <name val="Calibri"/>
      <family val="2"/>
      <scheme val="minor"/>
    </font>
    <font>
      <sz val="8"/>
      <name val="Arial"/>
      <family val="2"/>
    </font>
    <font>
      <b/>
      <sz val="9"/>
      <name val="Arial"/>
      <family val="2"/>
    </font>
    <font>
      <sz val="9"/>
      <name val="Arial"/>
      <family val="2"/>
    </font>
    <font>
      <sz val="10"/>
      <name val="Arial"/>
      <family val="2"/>
    </font>
    <font>
      <sz val="9"/>
      <color theme="1"/>
      <name val="Arial"/>
      <family val="2"/>
    </font>
    <font>
      <u/>
      <sz val="11"/>
      <color theme="10"/>
      <name val="Calibri"/>
      <family val="2"/>
      <scheme val="minor"/>
    </font>
    <font>
      <sz val="11"/>
      <color theme="1"/>
      <name val="Calibri"/>
      <family val="2"/>
      <scheme val="minor"/>
    </font>
    <font>
      <b/>
      <sz val="11"/>
      <color theme="0" tint="-0.34998626667073579"/>
      <name val="Calibri"/>
      <family val="2"/>
      <scheme val="minor"/>
    </font>
    <font>
      <sz val="11"/>
      <color theme="0" tint="-0.34998626667073579"/>
      <name val="Calibri"/>
      <family val="2"/>
      <scheme val="minor"/>
    </font>
    <font>
      <b/>
      <sz val="11"/>
      <name val="Calibri"/>
      <family val="2"/>
      <scheme val="minor"/>
    </font>
    <font>
      <sz val="10"/>
      <name val="Times New Roman"/>
      <family val="1"/>
    </font>
    <font>
      <sz val="11"/>
      <color indexed="8"/>
      <name val="Calibri"/>
      <family val="2"/>
      <scheme val="minor"/>
    </font>
    <font>
      <sz val="8"/>
      <name val="Calibri"/>
      <family val="2"/>
      <scheme val="minor"/>
    </font>
    <font>
      <sz val="11"/>
      <color rgb="FFFF0000"/>
      <name val="Calibri"/>
      <family val="2"/>
      <scheme val="minor"/>
    </font>
    <font>
      <sz val="9"/>
      <color rgb="FFFF0000"/>
      <name val="Arial"/>
      <family val="2"/>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top/>
      <bottom style="thin">
        <color indexed="64"/>
      </bottom>
      <diagonal/>
    </border>
    <border>
      <left style="thin">
        <color indexed="64"/>
      </left>
      <right style="dotted">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dotted">
        <color indexed="64"/>
      </right>
      <top style="thin">
        <color indexed="64"/>
      </top>
      <bottom/>
      <diagonal/>
    </border>
  </borders>
  <cellStyleXfs count="14">
    <xf numFmtId="0" fontId="0" fillId="0" borderId="0"/>
    <xf numFmtId="0" fontId="3" fillId="0" borderId="0"/>
    <xf numFmtId="0" fontId="6" fillId="0" borderId="0"/>
    <xf numFmtId="0" fontId="6" fillId="0" borderId="0"/>
    <xf numFmtId="0" fontId="6" fillId="0" borderId="0"/>
    <xf numFmtId="0" fontId="8" fillId="0" borderId="0" applyNumberForma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0" fontId="6" fillId="0" borderId="0"/>
    <xf numFmtId="0" fontId="13" fillId="0" borderId="0"/>
    <xf numFmtId="0" fontId="14" fillId="0" borderId="0"/>
    <xf numFmtId="9" fontId="9" fillId="0" borderId="0" applyFont="0" applyFill="0" applyBorder="0" applyAlignment="0" applyProtection="0"/>
    <xf numFmtId="9" fontId="6" fillId="0" borderId="0" applyFont="0" applyFill="0" applyBorder="0" applyAlignment="0" applyProtection="0"/>
    <xf numFmtId="0" fontId="6" fillId="0" borderId="0"/>
  </cellStyleXfs>
  <cellXfs count="312">
    <xf numFmtId="0" fontId="0" fillId="0" borderId="0" xfId="0"/>
    <xf numFmtId="0" fontId="1" fillId="0" borderId="0" xfId="0" applyFont="1"/>
    <xf numFmtId="0" fontId="0" fillId="0" borderId="0" xfId="0" applyFont="1"/>
    <xf numFmtId="0" fontId="0" fillId="0" borderId="1" xfId="0" applyFont="1" applyBorder="1"/>
    <xf numFmtId="0" fontId="0" fillId="0" borderId="4" xfId="0" applyFont="1" applyBorder="1"/>
    <xf numFmtId="0" fontId="1" fillId="0" borderId="6" xfId="0" applyFont="1" applyBorder="1" applyAlignment="1">
      <alignment horizontal="center"/>
    </xf>
    <xf numFmtId="0" fontId="1" fillId="0" borderId="7" xfId="0" applyFont="1" applyBorder="1" applyAlignment="1">
      <alignment horizontal="center"/>
    </xf>
    <xf numFmtId="0" fontId="0" fillId="0" borderId="0" xfId="0" applyFont="1" applyBorder="1"/>
    <xf numFmtId="0" fontId="0" fillId="0" borderId="8" xfId="0" applyFont="1" applyBorder="1"/>
    <xf numFmtId="0" fontId="1" fillId="0" borderId="4" xfId="0" applyFont="1" applyBorder="1"/>
    <xf numFmtId="0" fontId="2" fillId="0" borderId="4" xfId="0" applyFont="1" applyFill="1" applyBorder="1" applyAlignment="1">
      <alignment horizontal="left"/>
    </xf>
    <xf numFmtId="0" fontId="2" fillId="0" borderId="5" xfId="0" applyFont="1" applyFill="1" applyBorder="1" applyAlignment="1">
      <alignment horizontal="left"/>
    </xf>
    <xf numFmtId="0" fontId="1" fillId="0" borderId="10" xfId="0" applyFont="1" applyBorder="1" applyAlignment="1">
      <alignment horizontal="center"/>
    </xf>
    <xf numFmtId="0" fontId="0" fillId="0" borderId="10" xfId="0" applyFont="1" applyBorder="1"/>
    <xf numFmtId="0" fontId="0" fillId="0" borderId="11" xfId="0" applyFont="1" applyBorder="1"/>
    <xf numFmtId="0" fontId="1" fillId="0" borderId="9" xfId="0" applyFont="1" applyBorder="1" applyAlignment="1">
      <alignment horizontal="center"/>
    </xf>
    <xf numFmtId="0" fontId="1" fillId="0" borderId="13" xfId="0" applyFont="1" applyBorder="1" applyAlignment="1">
      <alignment horizontal="center"/>
    </xf>
    <xf numFmtId="0" fontId="1" fillId="0" borderId="1" xfId="0" applyFont="1" applyBorder="1"/>
    <xf numFmtId="0" fontId="2" fillId="0" borderId="0" xfId="0" applyFont="1" applyFill="1" applyBorder="1" applyAlignment="1">
      <alignment horizontal="left"/>
    </xf>
    <xf numFmtId="0" fontId="1" fillId="0" borderId="0" xfId="0" applyFont="1" applyAlignment="1">
      <alignment horizontal="center" vertical="top" wrapText="1"/>
    </xf>
    <xf numFmtId="0" fontId="1" fillId="0" borderId="0" xfId="0" applyFont="1" applyAlignment="1">
      <alignment vertical="top" wrapText="1"/>
    </xf>
    <xf numFmtId="0" fontId="2" fillId="0" borderId="2" xfId="0" applyFont="1" applyFill="1" applyBorder="1" applyAlignment="1">
      <alignment horizontal="left"/>
    </xf>
    <xf numFmtId="0" fontId="1" fillId="2" borderId="1" xfId="0" applyFont="1" applyFill="1" applyBorder="1" applyAlignment="1">
      <alignment horizontal="center"/>
    </xf>
    <xf numFmtId="0" fontId="1" fillId="2" borderId="0" xfId="0" applyFont="1" applyFill="1"/>
    <xf numFmtId="0" fontId="4" fillId="0" borderId="14" xfId="1" applyFont="1" applyBorder="1" applyAlignment="1">
      <alignment vertical="top"/>
    </xf>
    <xf numFmtId="2" fontId="5" fillId="0" borderId="14" xfId="1" applyNumberFormat="1" applyFont="1" applyFill="1" applyBorder="1" applyAlignment="1">
      <alignment horizontal="center" vertical="center" textRotation="90" wrapText="1"/>
    </xf>
    <xf numFmtId="0" fontId="5" fillId="0" borderId="15" xfId="1" applyFont="1" applyFill="1" applyBorder="1" applyAlignment="1">
      <alignment horizontal="center" vertical="center" textRotation="90" wrapText="1"/>
    </xf>
    <xf numFmtId="0" fontId="5" fillId="0" borderId="16" xfId="1" applyFont="1" applyFill="1" applyBorder="1" applyAlignment="1">
      <alignment horizontal="center" vertical="center" textRotation="90" wrapText="1"/>
    </xf>
    <xf numFmtId="0" fontId="5" fillId="0" borderId="17" xfId="1" applyFont="1" applyFill="1" applyBorder="1" applyAlignment="1">
      <alignment horizontal="center" vertical="center" textRotation="90" wrapText="1"/>
    </xf>
    <xf numFmtId="0" fontId="5" fillId="0" borderId="0" xfId="1" applyFont="1" applyAlignment="1">
      <alignment horizontal="center"/>
    </xf>
    <xf numFmtId="0" fontId="4" fillId="0" borderId="18" xfId="1" applyFont="1" applyBorder="1"/>
    <xf numFmtId="2" fontId="7" fillId="0" borderId="18" xfId="1" applyNumberFormat="1" applyFont="1" applyFill="1" applyBorder="1" applyAlignment="1">
      <alignment horizontal="center"/>
    </xf>
    <xf numFmtId="2" fontId="4" fillId="0" borderId="18" xfId="1" applyNumberFormat="1" applyFont="1" applyBorder="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2" fontId="5" fillId="0" borderId="8" xfId="1" applyNumberFormat="1" applyFont="1" applyFill="1" applyBorder="1" applyAlignment="1">
      <alignment horizontal="center"/>
    </xf>
    <xf numFmtId="2" fontId="5" fillId="0" borderId="4" xfId="1" applyNumberFormat="1" applyFont="1" applyFill="1" applyBorder="1" applyAlignment="1">
      <alignment horizontal="center"/>
    </xf>
    <xf numFmtId="2" fontId="7" fillId="0" borderId="18" xfId="1" applyNumberFormat="1" applyFont="1" applyFill="1" applyBorder="1"/>
    <xf numFmtId="2" fontId="5" fillId="0" borderId="18" xfId="1" applyNumberFormat="1" applyFont="1" applyBorder="1" applyAlignment="1">
      <alignment horizontal="center"/>
    </xf>
    <xf numFmtId="2" fontId="5" fillId="0" borderId="19" xfId="1" applyNumberFormat="1" applyFont="1" applyBorder="1" applyAlignment="1">
      <alignment horizontal="center"/>
    </xf>
    <xf numFmtId="2" fontId="5" fillId="0" borderId="20" xfId="1" applyNumberFormat="1" applyFont="1" applyBorder="1" applyAlignment="1">
      <alignment horizontal="center"/>
    </xf>
    <xf numFmtId="2" fontId="5" fillId="0" borderId="0" xfId="1" applyNumberFormat="1" applyFont="1" applyBorder="1" applyAlignment="1">
      <alignment horizontal="center"/>
    </xf>
    <xf numFmtId="2" fontId="7" fillId="0" borderId="21" xfId="1" applyNumberFormat="1" applyFont="1" applyFill="1" applyBorder="1"/>
    <xf numFmtId="2" fontId="5" fillId="0" borderId="21" xfId="1" applyNumberFormat="1" applyFont="1" applyBorder="1" applyAlignment="1">
      <alignment horizontal="center"/>
    </xf>
    <xf numFmtId="2" fontId="5" fillId="0" borderId="22" xfId="1" applyNumberFormat="1" applyFont="1" applyBorder="1" applyAlignment="1">
      <alignment horizontal="center"/>
    </xf>
    <xf numFmtId="2" fontId="5" fillId="0" borderId="23" xfId="1" applyNumberFormat="1" applyFont="1" applyBorder="1" applyAlignment="1">
      <alignment horizontal="center"/>
    </xf>
    <xf numFmtId="2" fontId="5" fillId="0" borderId="5" xfId="1" applyNumberFormat="1" applyFont="1" applyFill="1" applyBorder="1" applyAlignment="1">
      <alignment horizontal="center"/>
    </xf>
    <xf numFmtId="0" fontId="4" fillId="0" borderId="24" xfId="1" applyFont="1" applyBorder="1"/>
    <xf numFmtId="2" fontId="7" fillId="0" borderId="24" xfId="1" applyNumberFormat="1" applyFont="1" applyFill="1" applyBorder="1"/>
    <xf numFmtId="2" fontId="5" fillId="0" borderId="24" xfId="1" applyNumberFormat="1" applyFont="1" applyBorder="1" applyAlignment="1">
      <alignment horizontal="center"/>
    </xf>
    <xf numFmtId="165" fontId="5" fillId="0" borderId="25" xfId="1" applyNumberFormat="1" applyFont="1" applyBorder="1" applyAlignment="1">
      <alignment horizontal="center"/>
    </xf>
    <xf numFmtId="165" fontId="5" fillId="0" borderId="26" xfId="1" applyNumberFormat="1" applyFont="1" applyBorder="1" applyAlignment="1">
      <alignment horizontal="center"/>
    </xf>
    <xf numFmtId="165" fontId="5" fillId="0" borderId="1" xfId="1" applyNumberFormat="1" applyFont="1" applyFill="1" applyBorder="1" applyAlignment="1">
      <alignment horizontal="center"/>
    </xf>
    <xf numFmtId="165" fontId="5" fillId="0" borderId="19" xfId="1" applyNumberFormat="1" applyFont="1" applyBorder="1" applyAlignment="1">
      <alignment horizontal="center"/>
    </xf>
    <xf numFmtId="165" fontId="5" fillId="0" borderId="20" xfId="1" applyNumberFormat="1" applyFont="1" applyBorder="1" applyAlignment="1">
      <alignment horizontal="center"/>
    </xf>
    <xf numFmtId="165" fontId="5" fillId="0" borderId="0" xfId="1" applyNumberFormat="1" applyFont="1" applyBorder="1" applyAlignment="1">
      <alignment horizontal="center"/>
    </xf>
    <xf numFmtId="165" fontId="5" fillId="0" borderId="4" xfId="1" applyNumberFormat="1" applyFont="1" applyFill="1" applyBorder="1" applyAlignment="1">
      <alignment horizontal="center"/>
    </xf>
    <xf numFmtId="2" fontId="5" fillId="0" borderId="0" xfId="1" applyNumberFormat="1" applyFont="1" applyFill="1" applyBorder="1" applyAlignment="1">
      <alignment horizontal="center"/>
    </xf>
    <xf numFmtId="2" fontId="5" fillId="0" borderId="25" xfId="1" applyNumberFormat="1" applyFont="1" applyBorder="1" applyAlignment="1">
      <alignment horizontal="center"/>
    </xf>
    <xf numFmtId="2" fontId="5" fillId="0" borderId="26" xfId="1" applyNumberFormat="1" applyFont="1" applyBorder="1" applyAlignment="1">
      <alignment horizontal="center"/>
    </xf>
    <xf numFmtId="2" fontId="5" fillId="0" borderId="3" xfId="1" applyNumberFormat="1" applyFont="1" applyFill="1" applyBorder="1" applyAlignment="1">
      <alignment horizontal="center"/>
    </xf>
    <xf numFmtId="2" fontId="5" fillId="0" borderId="1" xfId="1" applyNumberFormat="1" applyFont="1" applyFill="1" applyBorder="1" applyAlignment="1">
      <alignment horizontal="center"/>
    </xf>
    <xf numFmtId="17" fontId="7" fillId="0" borderId="18" xfId="1" applyNumberFormat="1" applyFont="1" applyFill="1" applyBorder="1"/>
    <xf numFmtId="17" fontId="7" fillId="0" borderId="21" xfId="1" applyNumberFormat="1" applyFont="1" applyFill="1" applyBorder="1"/>
    <xf numFmtId="0" fontId="7" fillId="0" borderId="28" xfId="1" applyFont="1" applyFill="1" applyBorder="1"/>
    <xf numFmtId="2" fontId="7" fillId="0" borderId="29" xfId="1" applyNumberFormat="1" applyFont="1" applyFill="1" applyBorder="1" applyAlignment="1">
      <alignment horizontal="center"/>
    </xf>
    <xf numFmtId="17" fontId="7" fillId="0" borderId="29" xfId="1" applyNumberFormat="1" applyFont="1" applyFill="1" applyBorder="1"/>
    <xf numFmtId="17" fontId="7" fillId="0" borderId="30" xfId="1" applyNumberFormat="1" applyFont="1" applyFill="1" applyBorder="1"/>
    <xf numFmtId="2" fontId="5" fillId="0" borderId="18" xfId="1" applyNumberFormat="1" applyFont="1" applyFill="1" applyBorder="1"/>
    <xf numFmtId="2" fontId="5" fillId="0" borderId="0" xfId="1" applyNumberFormat="1" applyFont="1" applyAlignment="1">
      <alignment horizontal="center"/>
    </xf>
    <xf numFmtId="2" fontId="5" fillId="0" borderId="32" xfId="1" applyNumberFormat="1" applyFont="1" applyFill="1" applyBorder="1" applyAlignment="1">
      <alignment horizontal="center"/>
    </xf>
    <xf numFmtId="17" fontId="5" fillId="0" borderId="0" xfId="1" applyNumberFormat="1" applyFont="1" applyBorder="1"/>
    <xf numFmtId="2" fontId="5" fillId="0" borderId="0" xfId="1" applyNumberFormat="1" applyFont="1" applyFill="1" applyBorder="1"/>
    <xf numFmtId="165" fontId="5" fillId="0" borderId="0" xfId="1" applyNumberFormat="1" applyFont="1" applyFill="1" applyBorder="1" applyAlignment="1">
      <alignment horizontal="center" wrapText="1"/>
    </xf>
    <xf numFmtId="165" fontId="5" fillId="0" borderId="0" xfId="1" applyNumberFormat="1" applyFont="1" applyAlignment="1">
      <alignment horizontal="center"/>
    </xf>
    <xf numFmtId="0" fontId="5" fillId="0" borderId="0" xfId="1" applyFont="1"/>
    <xf numFmtId="0" fontId="5" fillId="0" borderId="0" xfId="1" applyFont="1" applyFill="1"/>
    <xf numFmtId="0" fontId="1" fillId="0" borderId="27" xfId="0" applyFont="1" applyBorder="1" applyAlignment="1">
      <alignment horizontal="center" vertical="top" wrapText="1"/>
    </xf>
    <xf numFmtId="0" fontId="0" fillId="0" borderId="10" xfId="0" applyBorder="1"/>
    <xf numFmtId="165" fontId="0" fillId="0" borderId="10" xfId="0" applyNumberFormat="1" applyFont="1" applyBorder="1"/>
    <xf numFmtId="165" fontId="0" fillId="0" borderId="10" xfId="0" applyNumberFormat="1" applyFont="1" applyFill="1" applyBorder="1"/>
    <xf numFmtId="165" fontId="0" fillId="0" borderId="9" xfId="0" applyNumberFormat="1" applyFont="1" applyBorder="1"/>
    <xf numFmtId="165" fontId="0" fillId="0" borderId="0" xfId="0" applyNumberFormat="1" applyFont="1" applyBorder="1"/>
    <xf numFmtId="165" fontId="0" fillId="0" borderId="8" xfId="0" applyNumberFormat="1" applyFont="1" applyBorder="1"/>
    <xf numFmtId="165" fontId="0" fillId="0" borderId="7" xfId="0" applyNumberFormat="1" applyFont="1" applyBorder="1"/>
    <xf numFmtId="165" fontId="0" fillId="0" borderId="11" xfId="0" applyNumberFormat="1" applyFont="1" applyBorder="1"/>
    <xf numFmtId="165" fontId="0" fillId="0" borderId="12" xfId="0" applyNumberFormat="1" applyFont="1" applyBorder="1"/>
    <xf numFmtId="165" fontId="0" fillId="0" borderId="13" xfId="0" applyNumberFormat="1" applyFont="1" applyBorder="1"/>
    <xf numFmtId="165" fontId="0" fillId="0" borderId="6" xfId="0" applyNumberFormat="1" applyFont="1" applyBorder="1"/>
    <xf numFmtId="165" fontId="0" fillId="0" borderId="0" xfId="0" applyNumberFormat="1"/>
    <xf numFmtId="165" fontId="1" fillId="0" borderId="10" xfId="0" applyNumberFormat="1" applyFont="1" applyBorder="1"/>
    <xf numFmtId="165" fontId="1" fillId="0" borderId="0" xfId="0" applyNumberFormat="1" applyFont="1" applyBorder="1"/>
    <xf numFmtId="165" fontId="2" fillId="0" borderId="0" xfId="0" applyNumberFormat="1" applyFont="1" applyFill="1" applyBorder="1" applyAlignment="1">
      <alignment horizontal="left"/>
    </xf>
    <xf numFmtId="165" fontId="1" fillId="0" borderId="27" xfId="0" applyNumberFormat="1" applyFont="1" applyBorder="1"/>
    <xf numFmtId="165" fontId="0" fillId="0" borderId="27" xfId="0" applyNumberFormat="1" applyBorder="1"/>
    <xf numFmtId="165" fontId="0" fillId="0" borderId="2" xfId="0" applyNumberFormat="1" applyBorder="1"/>
    <xf numFmtId="165" fontId="0" fillId="0" borderId="0" xfId="0" applyNumberFormat="1" applyBorder="1"/>
    <xf numFmtId="165" fontId="1" fillId="0" borderId="0" xfId="0" applyNumberFormat="1" applyFont="1"/>
    <xf numFmtId="165" fontId="1" fillId="0" borderId="27" xfId="0" applyNumberFormat="1" applyFont="1" applyBorder="1" applyAlignment="1">
      <alignment horizontal="center"/>
    </xf>
    <xf numFmtId="165" fontId="1" fillId="0" borderId="0" xfId="0" applyNumberFormat="1" applyFont="1" applyBorder="1" applyAlignment="1">
      <alignment horizontal="center"/>
    </xf>
    <xf numFmtId="2" fontId="5" fillId="0" borderId="35" xfId="1" applyNumberFormat="1" applyFont="1" applyFill="1" applyBorder="1" applyAlignment="1">
      <alignment horizontal="center"/>
    </xf>
    <xf numFmtId="165" fontId="0" fillId="0" borderId="0" xfId="0" applyNumberFormat="1" applyAlignment="1">
      <alignment horizontal="right"/>
    </xf>
    <xf numFmtId="165" fontId="0" fillId="0" borderId="27" xfId="0" applyNumberFormat="1" applyBorder="1" applyAlignment="1">
      <alignment horizontal="right"/>
    </xf>
    <xf numFmtId="165" fontId="0" fillId="0" borderId="10" xfId="0" applyNumberFormat="1" applyBorder="1" applyAlignment="1">
      <alignment horizontal="right"/>
    </xf>
    <xf numFmtId="165" fontId="0" fillId="0" borderId="9" xfId="0" applyNumberFormat="1" applyBorder="1" applyAlignment="1">
      <alignment horizontal="right"/>
    </xf>
    <xf numFmtId="165" fontId="0" fillId="0" borderId="10" xfId="0" applyNumberFormat="1" applyBorder="1"/>
    <xf numFmtId="165" fontId="0" fillId="0" borderId="9" xfId="0" applyNumberFormat="1" applyBorder="1"/>
    <xf numFmtId="2" fontId="5" fillId="0" borderId="10" xfId="1" applyNumberFormat="1" applyFont="1" applyFill="1" applyBorder="1" applyAlignment="1">
      <alignment horizontal="center"/>
    </xf>
    <xf numFmtId="2" fontId="5" fillId="0" borderId="9" xfId="1" applyNumberFormat="1" applyFont="1" applyFill="1" applyBorder="1" applyAlignment="1">
      <alignment horizontal="center"/>
    </xf>
    <xf numFmtId="165" fontId="5" fillId="0" borderId="27" xfId="1" applyNumberFormat="1" applyFont="1" applyFill="1" applyBorder="1" applyAlignment="1">
      <alignment horizontal="center"/>
    </xf>
    <xf numFmtId="165" fontId="5" fillId="0" borderId="10" xfId="1" applyNumberFormat="1" applyFont="1" applyFill="1" applyBorder="1" applyAlignment="1">
      <alignment horizontal="center"/>
    </xf>
    <xf numFmtId="2" fontId="5" fillId="0" borderId="27" xfId="1" applyNumberFormat="1" applyFont="1" applyFill="1" applyBorder="1" applyAlignment="1">
      <alignment horizontal="center"/>
    </xf>
    <xf numFmtId="2" fontId="5" fillId="0" borderId="31" xfId="1" applyNumberFormat="1" applyFont="1" applyFill="1" applyBorder="1" applyAlignment="1">
      <alignment horizontal="center"/>
    </xf>
    <xf numFmtId="165" fontId="0" fillId="0" borderId="0" xfId="0" applyNumberFormat="1" applyFont="1" applyBorder="1"/>
    <xf numFmtId="17" fontId="5" fillId="0" borderId="18" xfId="1" applyNumberFormat="1" applyFont="1" applyBorder="1" applyAlignment="1">
      <alignment horizontal="right"/>
    </xf>
    <xf numFmtId="0" fontId="0" fillId="0" borderId="10" xfId="0" applyFont="1" applyFill="1" applyBorder="1"/>
    <xf numFmtId="2" fontId="7" fillId="0" borderId="0" xfId="0" applyNumberFormat="1" applyFont="1" applyBorder="1" applyAlignment="1">
      <alignment horizontal="center"/>
    </xf>
    <xf numFmtId="0" fontId="0" fillId="0" borderId="9" xfId="0" applyBorder="1"/>
    <xf numFmtId="17" fontId="5" fillId="0" borderId="21" xfId="1" applyNumberFormat="1" applyFont="1" applyBorder="1" applyAlignment="1">
      <alignment horizontal="right"/>
    </xf>
    <xf numFmtId="165" fontId="0" fillId="0" borderId="8" xfId="0" applyNumberFormat="1" applyBorder="1"/>
    <xf numFmtId="165" fontId="0" fillId="0" borderId="3" xfId="0" applyNumberFormat="1" applyBorder="1"/>
    <xf numFmtId="2" fontId="5" fillId="0" borderId="10" xfId="1" applyNumberFormat="1" applyFont="1" applyFill="1" applyBorder="1" applyAlignment="1">
      <alignment horizontal="center"/>
    </xf>
    <xf numFmtId="2" fontId="5" fillId="0" borderId="9" xfId="1" applyNumberFormat="1" applyFont="1" applyFill="1" applyBorder="1" applyAlignment="1">
      <alignment horizontal="center"/>
    </xf>
    <xf numFmtId="165" fontId="5" fillId="0" borderId="27" xfId="1" applyNumberFormat="1" applyFont="1" applyFill="1" applyBorder="1" applyAlignment="1">
      <alignment horizontal="center"/>
    </xf>
    <xf numFmtId="165" fontId="5" fillId="0" borderId="10" xfId="1" applyNumberFormat="1" applyFont="1" applyFill="1" applyBorder="1" applyAlignment="1">
      <alignment horizontal="center"/>
    </xf>
    <xf numFmtId="2" fontId="5" fillId="0" borderId="27" xfId="1" applyNumberFormat="1" applyFont="1" applyFill="1" applyBorder="1" applyAlignment="1">
      <alignment horizontal="center"/>
    </xf>
    <xf numFmtId="2" fontId="5" fillId="0" borderId="31" xfId="1" applyNumberFormat="1" applyFont="1" applyFill="1" applyBorder="1" applyAlignment="1">
      <alignment horizontal="center"/>
    </xf>
    <xf numFmtId="0" fontId="7" fillId="0" borderId="8" xfId="0" applyFont="1" applyBorder="1" applyAlignment="1">
      <alignment horizontal="center"/>
    </xf>
    <xf numFmtId="2" fontId="7" fillId="0" borderId="10" xfId="0" applyNumberFormat="1" applyFont="1" applyBorder="1" applyAlignment="1">
      <alignment horizontal="center"/>
    </xf>
    <xf numFmtId="0" fontId="0" fillId="0" borderId="0" xfId="0" applyFill="1"/>
    <xf numFmtId="165" fontId="2" fillId="0" borderId="10" xfId="0" applyNumberFormat="1" applyFont="1" applyFill="1" applyBorder="1"/>
    <xf numFmtId="0" fontId="2" fillId="0" borderId="0" xfId="0" applyFont="1" applyFill="1"/>
    <xf numFmtId="2" fontId="7" fillId="0" borderId="9" xfId="0" applyNumberFormat="1" applyFont="1" applyBorder="1" applyAlignment="1">
      <alignment horizontal="center"/>
    </xf>
    <xf numFmtId="2" fontId="5" fillId="0" borderId="7" xfId="1" applyNumberFormat="1" applyFont="1" applyFill="1" applyBorder="1" applyAlignment="1">
      <alignment horizontal="center"/>
    </xf>
    <xf numFmtId="0" fontId="10" fillId="0" borderId="0" xfId="0" applyFont="1" applyAlignment="1">
      <alignment vertical="top" wrapText="1"/>
    </xf>
    <xf numFmtId="165" fontId="11" fillId="0" borderId="0" xfId="0" applyNumberFormat="1" applyFont="1"/>
    <xf numFmtId="165" fontId="11" fillId="0" borderId="0" xfId="0" applyNumberFormat="1" applyFont="1" applyFill="1"/>
    <xf numFmtId="0" fontId="0" fillId="0" borderId="8" xfId="0" applyFont="1" applyFill="1" applyBorder="1"/>
    <xf numFmtId="0" fontId="1" fillId="0" borderId="27" xfId="0" applyFont="1" applyFill="1" applyBorder="1" applyAlignment="1">
      <alignment horizontal="center" vertical="top" wrapText="1"/>
    </xf>
    <xf numFmtId="165" fontId="2" fillId="0" borderId="10" xfId="0" applyNumberFormat="1" applyFont="1" applyBorder="1"/>
    <xf numFmtId="165" fontId="2" fillId="0" borderId="9" xfId="0" applyNumberFormat="1" applyFont="1" applyBorder="1"/>
    <xf numFmtId="165" fontId="2" fillId="0" borderId="0" xfId="0" applyNumberFormat="1" applyFont="1"/>
    <xf numFmtId="165" fontId="2" fillId="0" borderId="27" xfId="0" applyNumberFormat="1" applyFont="1" applyBorder="1"/>
    <xf numFmtId="165" fontId="2" fillId="0" borderId="9" xfId="0" applyNumberFormat="1" applyFont="1" applyFill="1" applyBorder="1"/>
    <xf numFmtId="0" fontId="12" fillId="0" borderId="27" xfId="0" applyFont="1" applyFill="1" applyBorder="1" applyAlignment="1">
      <alignment horizontal="center" vertical="top" wrapText="1"/>
    </xf>
    <xf numFmtId="165" fontId="0" fillId="0" borderId="7" xfId="0" applyNumberFormat="1" applyBorder="1"/>
    <xf numFmtId="165" fontId="0" fillId="0" borderId="4" xfId="0" applyNumberFormat="1" applyBorder="1"/>
    <xf numFmtId="165" fontId="0" fillId="0" borderId="5" xfId="0" applyNumberFormat="1" applyBorder="1"/>
    <xf numFmtId="165" fontId="0" fillId="0" borderId="0" xfId="0" applyNumberFormat="1" applyFont="1" applyBorder="1"/>
    <xf numFmtId="165" fontId="0" fillId="0" borderId="8" xfId="0" applyNumberFormat="1" applyFont="1" applyBorder="1"/>
    <xf numFmtId="0" fontId="0" fillId="3" borderId="34" xfId="0" applyFont="1" applyFill="1" applyBorder="1"/>
    <xf numFmtId="0" fontId="1" fillId="3" borderId="0" xfId="0" applyFont="1" applyFill="1" applyBorder="1" applyAlignment="1">
      <alignment horizontal="center"/>
    </xf>
    <xf numFmtId="0" fontId="1" fillId="3" borderId="6" xfId="0" applyFont="1" applyFill="1" applyBorder="1" applyAlignment="1">
      <alignment horizontal="center"/>
    </xf>
    <xf numFmtId="0" fontId="0" fillId="3" borderId="0" xfId="0" applyFont="1" applyFill="1" applyBorder="1"/>
    <xf numFmtId="0" fontId="0" fillId="3" borderId="6" xfId="0" applyFont="1" applyFill="1" applyBorder="1"/>
    <xf numFmtId="165" fontId="0" fillId="0" borderId="1" xfId="0" applyNumberFormat="1" applyBorder="1"/>
    <xf numFmtId="0" fontId="0" fillId="0" borderId="10" xfId="0" applyFont="1" applyBorder="1" applyAlignment="1">
      <alignment horizontal="right"/>
    </xf>
    <xf numFmtId="165" fontId="0" fillId="0" borderId="10" xfId="0" applyNumberFormat="1" applyFont="1" applyBorder="1" applyAlignment="1">
      <alignment horizontal="right"/>
    </xf>
    <xf numFmtId="0" fontId="0" fillId="0" borderId="9" xfId="0" applyFont="1" applyBorder="1" applyAlignment="1">
      <alignment horizontal="right"/>
    </xf>
    <xf numFmtId="0" fontId="0" fillId="0" borderId="7" xfId="0" applyFont="1" applyBorder="1" applyAlignment="1">
      <alignment horizontal="right"/>
    </xf>
    <xf numFmtId="0" fontId="0" fillId="0" borderId="8" xfId="0" applyFont="1" applyBorder="1" applyAlignment="1">
      <alignment horizontal="right"/>
    </xf>
    <xf numFmtId="17" fontId="5" fillId="0" borderId="0" xfId="1" applyNumberFormat="1" applyFont="1" applyBorder="1" applyAlignment="1">
      <alignment wrapText="1"/>
    </xf>
    <xf numFmtId="0" fontId="4" fillId="0" borderId="18" xfId="1" applyFont="1" applyBorder="1" applyAlignment="1">
      <alignment wrapText="1"/>
    </xf>
    <xf numFmtId="0" fontId="0" fillId="0" borderId="0" xfId="0" applyFont="1"/>
    <xf numFmtId="0" fontId="0" fillId="0" borderId="0" xfId="0"/>
    <xf numFmtId="165" fontId="2" fillId="0" borderId="27" xfId="0" applyNumberFormat="1" applyFont="1" applyFill="1" applyBorder="1"/>
    <xf numFmtId="0" fontId="0" fillId="0" borderId="0" xfId="0" applyFont="1" applyBorder="1" applyAlignment="1">
      <alignment horizontal="right"/>
    </xf>
    <xf numFmtId="0" fontId="0" fillId="0" borderId="0" xfId="0" applyFont="1" applyFill="1" applyBorder="1" applyAlignment="1">
      <alignment horizontal="right"/>
    </xf>
    <xf numFmtId="0" fontId="0" fillId="0" borderId="0" xfId="0" applyAlignment="1">
      <alignment horizontal="right"/>
    </xf>
    <xf numFmtId="0" fontId="0" fillId="0" borderId="6" xfId="0" applyFont="1" applyBorder="1" applyAlignment="1">
      <alignment horizontal="right"/>
    </xf>
    <xf numFmtId="165" fontId="0" fillId="0" borderId="10" xfId="0" applyNumberFormat="1" applyFont="1" applyBorder="1"/>
    <xf numFmtId="165" fontId="0" fillId="0" borderId="6" xfId="0" applyNumberFormat="1" applyFont="1" applyBorder="1"/>
    <xf numFmtId="165" fontId="0" fillId="0" borderId="7" xfId="0" applyNumberFormat="1" applyFont="1" applyBorder="1"/>
    <xf numFmtId="165" fontId="0" fillId="0" borderId="4" xfId="0" applyNumberFormat="1" applyFont="1" applyBorder="1"/>
    <xf numFmtId="165" fontId="0" fillId="0" borderId="4" xfId="0" applyNumberFormat="1" applyFont="1" applyFill="1" applyBorder="1"/>
    <xf numFmtId="165" fontId="0" fillId="0" borderId="8" xfId="0" applyNumberFormat="1" applyFont="1" applyBorder="1"/>
    <xf numFmtId="2" fontId="0" fillId="0" borderId="7" xfId="11" applyNumberFormat="1" applyFont="1" applyBorder="1"/>
    <xf numFmtId="2" fontId="0" fillId="0" borderId="0" xfId="11" applyNumberFormat="1" applyFont="1" applyBorder="1"/>
    <xf numFmtId="0" fontId="0" fillId="0" borderId="8" xfId="0" applyFont="1" applyBorder="1"/>
    <xf numFmtId="0" fontId="0" fillId="0" borderId="7" xfId="0" applyFont="1" applyBorder="1"/>
    <xf numFmtId="0" fontId="0" fillId="0" borderId="0" xfId="0" applyFont="1" applyBorder="1"/>
    <xf numFmtId="165" fontId="0" fillId="0" borderId="0" xfId="0" applyNumberFormat="1" applyFont="1" applyBorder="1"/>
    <xf numFmtId="0" fontId="0" fillId="0" borderId="10" xfId="0" applyFont="1" applyBorder="1"/>
    <xf numFmtId="0" fontId="0" fillId="0" borderId="9" xfId="0" applyFont="1" applyBorder="1"/>
    <xf numFmtId="165" fontId="16" fillId="0" borderId="27" xfId="0" applyNumberFormat="1" applyFont="1" applyBorder="1"/>
    <xf numFmtId="165" fontId="16" fillId="0" borderId="10" xfId="0" applyNumberFormat="1" applyFont="1" applyBorder="1"/>
    <xf numFmtId="0" fontId="0" fillId="0" borderId="8" xfId="0" applyBorder="1"/>
    <xf numFmtId="165" fontId="2" fillId="0" borderId="0" xfId="0" applyNumberFormat="1" applyFont="1" applyFill="1"/>
    <xf numFmtId="165" fontId="2" fillId="0" borderId="8" xfId="0" applyNumberFormat="1" applyFont="1" applyFill="1" applyBorder="1"/>
    <xf numFmtId="0" fontId="0" fillId="0" borderId="0" xfId="0" applyFont="1" applyBorder="1"/>
    <xf numFmtId="0" fontId="0" fillId="0" borderId="6" xfId="0" applyFont="1" applyBorder="1"/>
    <xf numFmtId="0" fontId="0" fillId="0" borderId="0" xfId="0" applyFont="1" applyFill="1" applyBorder="1"/>
    <xf numFmtId="0" fontId="0" fillId="0" borderId="10" xfId="0" applyFont="1" applyBorder="1"/>
    <xf numFmtId="0" fontId="0" fillId="0" borderId="10" xfId="0" applyFont="1" applyBorder="1"/>
    <xf numFmtId="0" fontId="0" fillId="0" borderId="9" xfId="0" applyFont="1" applyBorder="1"/>
    <xf numFmtId="0" fontId="0" fillId="0" borderId="0" xfId="0"/>
    <xf numFmtId="165" fontId="0" fillId="0" borderId="10" xfId="0" applyNumberFormat="1" applyFont="1" applyBorder="1"/>
    <xf numFmtId="0" fontId="0" fillId="0" borderId="10" xfId="0" applyFont="1" applyBorder="1"/>
    <xf numFmtId="0" fontId="0" fillId="0" borderId="9" xfId="0" applyFont="1" applyBorder="1"/>
    <xf numFmtId="165" fontId="0" fillId="0" borderId="6" xfId="0" applyNumberFormat="1" applyFont="1" applyBorder="1"/>
    <xf numFmtId="165" fontId="0" fillId="0" borderId="0" xfId="0" applyNumberFormat="1" applyFont="1" applyBorder="1"/>
    <xf numFmtId="165" fontId="0" fillId="0" borderId="8" xfId="0" applyNumberFormat="1" applyFont="1" applyBorder="1"/>
    <xf numFmtId="165" fontId="0" fillId="0" borderId="7" xfId="0" applyNumberFormat="1" applyFont="1" applyBorder="1"/>
    <xf numFmtId="0" fontId="0" fillId="0" borderId="0" xfId="0" applyFont="1" applyBorder="1"/>
    <xf numFmtId="0" fontId="0" fillId="0" borderId="8" xfId="0" applyFont="1" applyBorder="1"/>
    <xf numFmtId="0" fontId="0" fillId="0" borderId="7" xfId="0" applyFont="1" applyBorder="1"/>
    <xf numFmtId="2" fontId="7" fillId="0" borderId="4" xfId="0" applyNumberFormat="1" applyFont="1" applyBorder="1" applyAlignment="1">
      <alignment horizontal="center"/>
    </xf>
    <xf numFmtId="2" fontId="5" fillId="0" borderId="21" xfId="1" applyNumberFormat="1" applyFont="1" applyFill="1" applyBorder="1"/>
    <xf numFmtId="0" fontId="0" fillId="0" borderId="36" xfId="0" applyFont="1" applyBorder="1"/>
    <xf numFmtId="0" fontId="0" fillId="0" borderId="36" xfId="0" applyBorder="1"/>
    <xf numFmtId="0" fontId="0" fillId="0" borderId="11" xfId="0" applyBorder="1"/>
    <xf numFmtId="0" fontId="0" fillId="0" borderId="10" xfId="0" applyFont="1" applyBorder="1"/>
    <xf numFmtId="165" fontId="0" fillId="0" borderId="0" xfId="0" applyNumberFormat="1" applyFont="1" applyFill="1" applyBorder="1"/>
    <xf numFmtId="0" fontId="0" fillId="0" borderId="0" xfId="0" applyFont="1" applyBorder="1"/>
    <xf numFmtId="0" fontId="0" fillId="0" borderId="6" xfId="0" applyFont="1" applyBorder="1"/>
    <xf numFmtId="0" fontId="0" fillId="0" borderId="0" xfId="0"/>
    <xf numFmtId="0" fontId="0" fillId="0" borderId="10" xfId="0" applyFont="1" applyBorder="1"/>
    <xf numFmtId="0" fontId="16" fillId="0" borderId="0" xfId="0" applyFont="1"/>
    <xf numFmtId="165" fontId="16" fillId="0" borderId="8" xfId="0" applyNumberFormat="1" applyFont="1" applyBorder="1"/>
    <xf numFmtId="0" fontId="16" fillId="0" borderId="8" xfId="0" applyFont="1" applyBorder="1"/>
    <xf numFmtId="2" fontId="17" fillId="0" borderId="31" xfId="1" applyNumberFormat="1" applyFont="1" applyFill="1" applyBorder="1" applyAlignment="1">
      <alignment horizontal="center"/>
    </xf>
    <xf numFmtId="2" fontId="17" fillId="0" borderId="0" xfId="1" applyNumberFormat="1" applyFont="1" applyFill="1" applyBorder="1" applyAlignment="1">
      <alignment horizontal="center"/>
    </xf>
    <xf numFmtId="165" fontId="17" fillId="0" borderId="0" xfId="1" applyNumberFormat="1" applyFont="1" applyAlignment="1">
      <alignment horizontal="center"/>
    </xf>
    <xf numFmtId="0" fontId="17" fillId="0" borderId="0" xfId="1" applyFont="1" applyAlignment="1">
      <alignment horizontal="center"/>
    </xf>
    <xf numFmtId="165" fontId="0" fillId="0" borderId="8" xfId="0" applyNumberFormat="1" applyFont="1" applyBorder="1" applyAlignment="1">
      <alignment horizontal="right"/>
    </xf>
    <xf numFmtId="165" fontId="16" fillId="0" borderId="8" xfId="0" quotePrefix="1" applyNumberFormat="1" applyFont="1" applyBorder="1" applyAlignment="1">
      <alignment horizontal="right"/>
    </xf>
    <xf numFmtId="165" fontId="16" fillId="0" borderId="7" xfId="0" applyNumberFormat="1" applyFont="1" applyBorder="1"/>
    <xf numFmtId="2" fontId="17" fillId="0" borderId="4" xfId="1" applyNumberFormat="1" applyFont="1" applyFill="1" applyBorder="1" applyAlignment="1">
      <alignment horizontal="center"/>
    </xf>
    <xf numFmtId="2" fontId="17" fillId="0" borderId="10" xfId="1" applyNumberFormat="1" applyFont="1" applyFill="1" applyBorder="1" applyAlignment="1">
      <alignment horizontal="center"/>
    </xf>
    <xf numFmtId="0" fontId="0" fillId="0" borderId="0" xfId="0" applyFont="1" applyBorder="1"/>
    <xf numFmtId="0" fontId="0" fillId="0" borderId="6" xfId="0" applyFont="1" applyBorder="1"/>
    <xf numFmtId="0" fontId="0" fillId="0" borderId="0" xfId="0" applyFont="1" applyFill="1" applyBorder="1"/>
    <xf numFmtId="0" fontId="0" fillId="0" borderId="10" xfId="0" applyFont="1" applyBorder="1"/>
    <xf numFmtId="0" fontId="0" fillId="0" borderId="9" xfId="0" applyFont="1" applyBorder="1"/>
    <xf numFmtId="0" fontId="2" fillId="0" borderId="0" xfId="0" applyFont="1"/>
    <xf numFmtId="0" fontId="2" fillId="0" borderId="10" xfId="0" applyFont="1" applyBorder="1"/>
    <xf numFmtId="2" fontId="0" fillId="0" borderId="0" xfId="0" applyNumberFormat="1" applyBorder="1"/>
    <xf numFmtId="165" fontId="2" fillId="0" borderId="0" xfId="0" applyNumberFormat="1" applyFont="1" applyBorder="1"/>
    <xf numFmtId="165" fontId="2" fillId="0" borderId="0" xfId="0" applyNumberFormat="1" applyFont="1" applyFill="1" applyBorder="1"/>
    <xf numFmtId="2" fontId="5" fillId="0" borderId="0" xfId="0" applyNumberFormat="1" applyFont="1" applyBorder="1" applyAlignment="1">
      <alignment horizontal="center"/>
    </xf>
    <xf numFmtId="2" fontId="5" fillId="0" borderId="8" xfId="0" applyNumberFormat="1" applyFont="1" applyBorder="1" applyAlignment="1">
      <alignment horizontal="center"/>
    </xf>
    <xf numFmtId="2" fontId="5" fillId="0" borderId="7" xfId="0" applyNumberFormat="1" applyFont="1" applyBorder="1" applyAlignment="1">
      <alignment horizontal="center"/>
    </xf>
    <xf numFmtId="165" fontId="2" fillId="0" borderId="4" xfId="0" applyNumberFormat="1" applyFont="1" applyBorder="1"/>
    <xf numFmtId="165" fontId="2" fillId="0" borderId="5" xfId="0" applyNumberFormat="1" applyFont="1" applyBorder="1"/>
    <xf numFmtId="0" fontId="0" fillId="0" borderId="10" xfId="0" applyFont="1" applyBorder="1"/>
    <xf numFmtId="0" fontId="0" fillId="0" borderId="9" xfId="0" applyFont="1" applyBorder="1"/>
    <xf numFmtId="0" fontId="0" fillId="0" borderId="0" xfId="0"/>
    <xf numFmtId="0" fontId="1" fillId="0" borderId="0" xfId="0" applyFont="1" applyBorder="1"/>
    <xf numFmtId="0" fontId="2" fillId="0" borderId="0" xfId="0" applyFont="1" applyFill="1" applyBorder="1" applyAlignment="1">
      <alignment horizontal="left"/>
    </xf>
    <xf numFmtId="2" fontId="5" fillId="0" borderId="10" xfId="1" applyNumberFormat="1" applyFont="1" applyBorder="1" applyAlignment="1">
      <alignment horizontal="center"/>
    </xf>
    <xf numFmtId="0" fontId="1" fillId="0" borderId="0" xfId="0" applyFont="1" applyBorder="1" applyAlignment="1">
      <alignment horizontal="center" vertical="top" wrapText="1"/>
    </xf>
    <xf numFmtId="0" fontId="0" fillId="0" borderId="0" xfId="0" applyBorder="1"/>
    <xf numFmtId="0" fontId="16" fillId="0" borderId="0" xfId="0" applyFont="1"/>
    <xf numFmtId="165" fontId="0" fillId="0" borderId="0" xfId="0" applyNumberFormat="1" applyFont="1"/>
    <xf numFmtId="165" fontId="0" fillId="0" borderId="1" xfId="0" applyNumberFormat="1" applyFont="1" applyBorder="1"/>
    <xf numFmtId="0" fontId="0" fillId="0" borderId="0" xfId="0" quotePrefix="1" applyFont="1" applyBorder="1" applyAlignment="1">
      <alignment horizontal="right"/>
    </xf>
    <xf numFmtId="165" fontId="0" fillId="0" borderId="27" xfId="0" applyNumberFormat="1" applyFont="1" applyBorder="1"/>
    <xf numFmtId="165" fontId="0" fillId="0" borderId="2" xfId="0" applyNumberFormat="1" applyFont="1" applyBorder="1"/>
    <xf numFmtId="165" fontId="0" fillId="0" borderId="0" xfId="0" quotePrefix="1" applyNumberFormat="1" applyFont="1" applyBorder="1" applyAlignment="1">
      <alignment horizontal="right"/>
    </xf>
    <xf numFmtId="0" fontId="0" fillId="0" borderId="6" xfId="0" quotePrefix="1" applyFont="1" applyBorder="1" applyAlignment="1">
      <alignment horizontal="right"/>
    </xf>
    <xf numFmtId="165" fontId="0" fillId="0" borderId="8" xfId="0" quotePrefix="1" applyNumberFormat="1" applyFont="1" applyBorder="1" applyAlignment="1">
      <alignment horizontal="right"/>
    </xf>
    <xf numFmtId="0" fontId="0" fillId="0" borderId="10" xfId="0" quotePrefix="1" applyFont="1" applyBorder="1" applyAlignment="1">
      <alignment horizontal="right"/>
    </xf>
    <xf numFmtId="0" fontId="0" fillId="0" borderId="9" xfId="0" quotePrefix="1" applyFont="1" applyBorder="1" applyAlignment="1">
      <alignment horizontal="right"/>
    </xf>
    <xf numFmtId="2" fontId="7" fillId="0" borderId="4" xfId="1" applyNumberFormat="1" applyFont="1" applyFill="1" applyBorder="1" applyAlignment="1">
      <alignment horizontal="center"/>
    </xf>
    <xf numFmtId="2" fontId="7" fillId="0" borderId="8" xfId="1" applyNumberFormat="1" applyFont="1" applyFill="1" applyBorder="1" applyAlignment="1">
      <alignment horizontal="center"/>
    </xf>
    <xf numFmtId="2" fontId="7" fillId="0" borderId="10" xfId="1" applyNumberFormat="1" applyFont="1" applyFill="1" applyBorder="1" applyAlignment="1">
      <alignment horizontal="center"/>
    </xf>
    <xf numFmtId="165" fontId="7" fillId="0" borderId="1" xfId="1" applyNumberFormat="1" applyFont="1" applyFill="1" applyBorder="1" applyAlignment="1">
      <alignment horizontal="center"/>
    </xf>
    <xf numFmtId="165" fontId="7" fillId="0" borderId="4" xfId="1" applyNumberFormat="1" applyFont="1" applyFill="1" applyBorder="1" applyAlignment="1">
      <alignment horizontal="center"/>
    </xf>
    <xf numFmtId="2" fontId="7" fillId="0" borderId="5" xfId="1" applyNumberFormat="1" applyFont="1" applyFill="1" applyBorder="1" applyAlignment="1">
      <alignment horizontal="center"/>
    </xf>
    <xf numFmtId="2" fontId="7" fillId="0" borderId="1" xfId="1" applyNumberFormat="1" applyFont="1" applyFill="1" applyBorder="1" applyAlignment="1">
      <alignment horizontal="center"/>
    </xf>
    <xf numFmtId="2" fontId="7" fillId="0" borderId="9" xfId="1" applyNumberFormat="1" applyFont="1" applyFill="1" applyBorder="1" applyAlignment="1">
      <alignment horizontal="center"/>
    </xf>
    <xf numFmtId="0" fontId="0" fillId="0" borderId="10" xfId="0" applyFont="1" applyBorder="1"/>
    <xf numFmtId="0" fontId="0" fillId="0" borderId="9" xfId="0" applyFont="1" applyBorder="1"/>
    <xf numFmtId="0" fontId="0" fillId="0" borderId="8" xfId="0" applyFont="1" applyBorder="1"/>
    <xf numFmtId="0" fontId="0" fillId="0" borderId="7" xfId="0" applyFont="1" applyBorder="1"/>
    <xf numFmtId="0" fontId="0" fillId="0" borderId="10" xfId="0" applyFont="1" applyBorder="1"/>
    <xf numFmtId="0" fontId="0" fillId="0" borderId="9" xfId="0" applyFont="1" applyBorder="1"/>
    <xf numFmtId="0" fontId="0" fillId="0" borderId="10" xfId="0" applyFont="1" applyBorder="1"/>
    <xf numFmtId="0" fontId="0" fillId="0" borderId="9" xfId="0" applyFont="1" applyBorder="1"/>
    <xf numFmtId="165" fontId="0" fillId="0" borderId="6" xfId="0" applyNumberFormat="1" applyFont="1" applyBorder="1"/>
    <xf numFmtId="165" fontId="0" fillId="0" borderId="0" xfId="0" applyNumberFormat="1" applyFont="1" applyFill="1" applyBorder="1"/>
    <xf numFmtId="165" fontId="0" fillId="0" borderId="0" xfId="0" applyNumberFormat="1" applyFont="1" applyBorder="1"/>
    <xf numFmtId="165" fontId="0" fillId="0" borderId="6" xfId="0" applyNumberFormat="1" applyFont="1" applyBorder="1"/>
    <xf numFmtId="165" fontId="0" fillId="0" borderId="0" xfId="0" applyNumberFormat="1" applyFont="1" applyFill="1" applyBorder="1"/>
    <xf numFmtId="165" fontId="0" fillId="0" borderId="0" xfId="0" applyNumberFormat="1" applyFont="1" applyBorder="1"/>
    <xf numFmtId="165" fontId="0" fillId="0" borderId="6" xfId="0" applyNumberFormat="1" applyFont="1" applyBorder="1"/>
    <xf numFmtId="165" fontId="0" fillId="0" borderId="0" xfId="0" applyNumberFormat="1" applyFont="1" applyFill="1" applyBorder="1"/>
    <xf numFmtId="165" fontId="0" fillId="0" borderId="0" xfId="0" applyNumberFormat="1" applyFont="1" applyBorder="1"/>
    <xf numFmtId="0" fontId="0" fillId="0" borderId="0" xfId="0" applyFont="1" applyBorder="1"/>
    <xf numFmtId="0" fontId="0" fillId="0" borderId="6" xfId="0" applyFont="1" applyBorder="1"/>
    <xf numFmtId="0" fontId="0" fillId="0" borderId="0" xfId="0" applyFont="1" applyFill="1" applyBorder="1"/>
    <xf numFmtId="0" fontId="0" fillId="0" borderId="0" xfId="0" applyFont="1" applyBorder="1"/>
    <xf numFmtId="0" fontId="0" fillId="0" borderId="6" xfId="0" applyFont="1" applyBorder="1"/>
    <xf numFmtId="0" fontId="0" fillId="0" borderId="0" xfId="0" applyFont="1" applyFill="1" applyBorder="1"/>
    <xf numFmtId="0" fontId="0" fillId="0" borderId="8" xfId="0" applyFont="1" applyBorder="1"/>
    <xf numFmtId="0" fontId="0" fillId="0" borderId="7" xfId="0" applyFont="1" applyBorder="1"/>
    <xf numFmtId="0" fontId="0" fillId="0" borderId="0" xfId="0" applyFont="1" applyBorder="1"/>
    <xf numFmtId="0" fontId="0" fillId="0" borderId="6" xfId="0" applyFont="1" applyBorder="1"/>
    <xf numFmtId="0" fontId="0" fillId="0" borderId="0" xfId="0" applyFont="1" applyFill="1" applyBorder="1"/>
    <xf numFmtId="0" fontId="0" fillId="0" borderId="0" xfId="0" applyFont="1" applyBorder="1"/>
    <xf numFmtId="0" fontId="0" fillId="0" borderId="6" xfId="0" applyFont="1" applyBorder="1"/>
    <xf numFmtId="0" fontId="0" fillId="0" borderId="0" xfId="0" applyFont="1" applyFill="1" applyBorder="1"/>
    <xf numFmtId="0" fontId="0" fillId="0" borderId="0" xfId="0" applyFont="1" applyBorder="1"/>
    <xf numFmtId="0" fontId="0" fillId="0" borderId="6" xfId="0" applyFont="1" applyBorder="1"/>
    <xf numFmtId="0" fontId="0" fillId="0" borderId="0" xfId="0" applyFont="1" applyFill="1" applyBorder="1"/>
    <xf numFmtId="0" fontId="0" fillId="2" borderId="0" xfId="0" applyFill="1"/>
    <xf numFmtId="0" fontId="2" fillId="2" borderId="0" xfId="0" applyFont="1" applyFill="1" applyAlignment="1">
      <alignment horizontal="left"/>
    </xf>
    <xf numFmtId="0" fontId="1" fillId="0" borderId="8"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1" fillId="0" borderId="0" xfId="0" applyFont="1" applyBorder="1" applyAlignment="1">
      <alignment horizontal="center"/>
    </xf>
    <xf numFmtId="0" fontId="0" fillId="0" borderId="6" xfId="0" applyBorder="1"/>
  </cellXfs>
  <cellStyles count="14">
    <cellStyle name="=C:\WINNT35\SYSTEM32\COMMAND.COM" xfId="13" xr:uid="{D3A84583-7779-4BE5-8D84-A24CBAB7A5AC}"/>
    <cellStyle name="Comma 2" xfId="7" xr:uid="{00000000-0005-0000-0000-000000000000}"/>
    <cellStyle name="Comma 3" xfId="6" xr:uid="{00000000-0005-0000-0000-000001000000}"/>
    <cellStyle name="Hyperlink 2" xfId="5" xr:uid="{00000000-0005-0000-0000-000002000000}"/>
    <cellStyle name="Normal" xfId="0" builtinId="0"/>
    <cellStyle name="Normal 2" xfId="1" xr:uid="{00000000-0005-0000-0000-000004000000}"/>
    <cellStyle name="Normal 2 2" xfId="8" xr:uid="{00000000-0005-0000-0000-000005000000}"/>
    <cellStyle name="Normal 2 3" xfId="10" xr:uid="{A62F9B26-B183-4277-82BE-4D2285C3982F}"/>
    <cellStyle name="Normal 3" xfId="2" xr:uid="{00000000-0005-0000-0000-000006000000}"/>
    <cellStyle name="Normal 3 2" xfId="9" xr:uid="{D14C9FCC-0082-455E-81DE-60B0A308A4F5}"/>
    <cellStyle name="Normal 4" xfId="3" xr:uid="{00000000-0005-0000-0000-000007000000}"/>
    <cellStyle name="Normal 5" xfId="4" xr:uid="{00000000-0005-0000-0000-000008000000}"/>
    <cellStyle name="Percent" xfId="11" builtinId="5"/>
    <cellStyle name="Percent 2" xfId="12" xr:uid="{C3382032-645A-44A7-9841-BD9D589D2F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W37"/>
  <sheetViews>
    <sheetView view="pageBreakPreview" zoomScale="80" zoomScaleNormal="100" zoomScaleSheetLayoutView="80" workbookViewId="0">
      <pane xSplit="1" ySplit="6" topLeftCell="B7" activePane="bottomRight" state="frozen"/>
      <selection pane="topRight" activeCell="B1" sqref="B1"/>
      <selection pane="bottomLeft" activeCell="A7" sqref="A7"/>
      <selection pane="bottomRight" activeCell="A42" sqref="A42"/>
    </sheetView>
  </sheetViews>
  <sheetFormatPr defaultRowHeight="15" x14ac:dyDescent="0.25"/>
  <cols>
    <col min="1" max="1" width="48.7109375" customWidth="1"/>
    <col min="3" max="5" width="9.140625" style="164"/>
    <col min="9" max="11" width="9.140625" style="195"/>
    <col min="12" max="12" width="3.28515625" customWidth="1"/>
    <col min="14" max="16" width="9.5703125" style="164" customWidth="1"/>
    <col min="17" max="19" width="9.5703125" bestFit="1" customWidth="1"/>
  </cols>
  <sheetData>
    <row r="2" spans="1:22" x14ac:dyDescent="0.25">
      <c r="S2" s="2"/>
    </row>
    <row r="3" spans="1:22" x14ac:dyDescent="0.25">
      <c r="A3" s="1" t="s">
        <v>0</v>
      </c>
      <c r="B3" s="2"/>
      <c r="C3" s="163"/>
      <c r="D3" s="163"/>
      <c r="E3" s="163"/>
      <c r="F3" s="2"/>
      <c r="G3" s="2"/>
      <c r="H3" s="2"/>
      <c r="I3" s="163"/>
      <c r="J3" s="163"/>
      <c r="K3" s="163"/>
      <c r="L3" s="2"/>
      <c r="M3" s="2"/>
      <c r="N3" s="163"/>
      <c r="O3" s="163"/>
      <c r="P3" s="163"/>
      <c r="Q3" s="2"/>
      <c r="R3" s="2"/>
      <c r="S3" s="2"/>
    </row>
    <row r="4" spans="1:22" x14ac:dyDescent="0.25">
      <c r="A4" s="3"/>
      <c r="B4" s="308" t="s">
        <v>1</v>
      </c>
      <c r="C4" s="309"/>
      <c r="D4" s="309"/>
      <c r="E4" s="309"/>
      <c r="F4" s="309"/>
      <c r="G4" s="309"/>
      <c r="H4" s="309"/>
      <c r="I4" s="309"/>
      <c r="J4" s="309"/>
      <c r="K4" s="309"/>
      <c r="L4" s="150"/>
      <c r="M4" s="308" t="s">
        <v>2</v>
      </c>
      <c r="N4" s="309"/>
      <c r="O4" s="309"/>
      <c r="P4" s="309"/>
      <c r="Q4" s="309"/>
      <c r="R4" s="309"/>
      <c r="S4" s="309"/>
      <c r="T4" s="309"/>
      <c r="U4" s="309"/>
      <c r="V4" s="309"/>
    </row>
    <row r="5" spans="1:22" x14ac:dyDescent="0.25">
      <c r="A5" s="4"/>
      <c r="B5" s="12">
        <v>2022</v>
      </c>
      <c r="C5" s="310">
        <v>2023</v>
      </c>
      <c r="D5" s="310"/>
      <c r="E5" s="307"/>
      <c r="F5" s="310">
        <v>2024</v>
      </c>
      <c r="G5" s="310"/>
      <c r="H5" s="307"/>
      <c r="I5" s="310">
        <v>2025</v>
      </c>
      <c r="J5" s="310"/>
      <c r="K5" s="307"/>
      <c r="L5" s="151"/>
      <c r="M5" s="12">
        <f>B5</f>
        <v>2022</v>
      </c>
      <c r="N5" s="307">
        <f>C5</f>
        <v>2023</v>
      </c>
      <c r="O5" s="307"/>
      <c r="P5" s="307"/>
      <c r="Q5" s="307">
        <f>F5</f>
        <v>2024</v>
      </c>
      <c r="R5" s="307"/>
      <c r="S5" s="307"/>
      <c r="T5" s="307">
        <f>I5</f>
        <v>2025</v>
      </c>
      <c r="U5" s="307"/>
      <c r="V5" s="307"/>
    </row>
    <row r="6" spans="1:22" x14ac:dyDescent="0.25">
      <c r="A6" s="4"/>
      <c r="B6" s="15"/>
      <c r="C6" s="16" t="s">
        <v>26</v>
      </c>
      <c r="D6" s="5" t="s">
        <v>27</v>
      </c>
      <c r="E6" s="6" t="s">
        <v>28</v>
      </c>
      <c r="F6" s="16" t="s">
        <v>26</v>
      </c>
      <c r="G6" s="5" t="s">
        <v>27</v>
      </c>
      <c r="H6" s="6" t="s">
        <v>28</v>
      </c>
      <c r="I6" s="16" t="s">
        <v>26</v>
      </c>
      <c r="J6" s="5" t="s">
        <v>27</v>
      </c>
      <c r="K6" s="6" t="s">
        <v>28</v>
      </c>
      <c r="L6" s="152"/>
      <c r="M6" s="15"/>
      <c r="N6" s="16" t="s">
        <v>26</v>
      </c>
      <c r="O6" s="5" t="s">
        <v>27</v>
      </c>
      <c r="P6" s="6" t="s">
        <v>28</v>
      </c>
      <c r="Q6" s="16" t="s">
        <v>26</v>
      </c>
      <c r="R6" s="5" t="s">
        <v>27</v>
      </c>
      <c r="S6" s="6" t="s">
        <v>28</v>
      </c>
      <c r="T6" s="16" t="s">
        <v>26</v>
      </c>
      <c r="U6" s="5" t="s">
        <v>27</v>
      </c>
      <c r="V6" s="6" t="s">
        <v>28</v>
      </c>
    </row>
    <row r="7" spans="1:22" x14ac:dyDescent="0.25">
      <c r="A7" s="4"/>
      <c r="B7" s="13"/>
      <c r="C7" s="14"/>
      <c r="D7" s="180"/>
      <c r="E7" s="178"/>
      <c r="F7" s="14"/>
      <c r="G7" s="7"/>
      <c r="H7" s="8"/>
      <c r="I7" s="208"/>
      <c r="J7" s="203"/>
      <c r="K7" s="203"/>
      <c r="L7" s="153"/>
      <c r="M7" s="13"/>
      <c r="N7" s="14"/>
      <c r="O7" s="180"/>
      <c r="P7" s="178"/>
      <c r="Q7" s="14"/>
      <c r="R7" s="7"/>
      <c r="S7" s="8"/>
      <c r="T7" s="209"/>
    </row>
    <row r="8" spans="1:22" x14ac:dyDescent="0.25">
      <c r="A8" s="9" t="s">
        <v>3</v>
      </c>
      <c r="B8" s="13"/>
      <c r="C8" s="14"/>
      <c r="D8" s="180"/>
      <c r="E8" s="178"/>
      <c r="F8" s="14"/>
      <c r="G8" s="7"/>
      <c r="H8" s="8"/>
      <c r="I8" s="14"/>
      <c r="J8" s="203"/>
      <c r="K8" s="203"/>
      <c r="L8" s="153"/>
      <c r="M8" s="13"/>
      <c r="N8" s="14"/>
      <c r="O8" s="180"/>
      <c r="P8" s="178"/>
      <c r="Q8" s="14"/>
      <c r="R8" s="7"/>
      <c r="S8" s="8"/>
      <c r="T8" s="210"/>
    </row>
    <row r="9" spans="1:22" x14ac:dyDescent="0.25">
      <c r="A9" s="4" t="s">
        <v>4</v>
      </c>
      <c r="B9" s="146">
        <v>3.5</v>
      </c>
      <c r="C9" s="85">
        <f>'Euro area'!B7</f>
        <v>0.6764528464647821</v>
      </c>
      <c r="D9" s="181">
        <f>'Euro area'!C7</f>
        <v>-9.1046959107976555E-2</v>
      </c>
      <c r="E9" s="175">
        <f>'Euro area'!D7</f>
        <v>1.2</v>
      </c>
      <c r="F9" s="85">
        <f>'Euro area'!B43</f>
        <v>1.0283195085484731</v>
      </c>
      <c r="G9" s="82">
        <f>'Euro area'!C43</f>
        <v>0.4</v>
      </c>
      <c r="H9" s="83">
        <f>'Euro area'!D43</f>
        <v>1.9</v>
      </c>
      <c r="I9" s="85">
        <f>'Euro area'!B74</f>
        <v>1.476634102979582</v>
      </c>
      <c r="J9" s="200">
        <f>'Euro area'!C74</f>
        <v>1.3</v>
      </c>
      <c r="K9" s="200">
        <f>'Euro area'!D74</f>
        <v>1.6</v>
      </c>
      <c r="L9" s="153"/>
      <c r="M9" s="105">
        <v>3.1403611914953</v>
      </c>
      <c r="N9" s="85">
        <f>Belgium!$B7</f>
        <v>0.65271181316752758</v>
      </c>
      <c r="O9" s="181">
        <f>Belgium!$C7</f>
        <v>0.2</v>
      </c>
      <c r="P9" s="175">
        <f>Belgium!$D7</f>
        <v>1</v>
      </c>
      <c r="Q9" s="85">
        <f>Belgium!$B43</f>
        <v>1.2766231815195832</v>
      </c>
      <c r="R9" s="82">
        <f>Belgium!$C43</f>
        <v>0.5</v>
      </c>
      <c r="S9" s="83">
        <f>Belgium!$D43</f>
        <v>2</v>
      </c>
      <c r="T9" s="85">
        <f>Belgium!B74</f>
        <v>1.8333965113000914</v>
      </c>
      <c r="U9" s="200">
        <f>Belgium!C74</f>
        <v>1.4</v>
      </c>
      <c r="V9" s="201">
        <f>Belgium!D74</f>
        <v>2.2429149654538794</v>
      </c>
    </row>
    <row r="10" spans="1:22" x14ac:dyDescent="0.25">
      <c r="A10" s="4" t="s">
        <v>5</v>
      </c>
      <c r="B10" s="146">
        <v>4.3</v>
      </c>
      <c r="C10" s="85">
        <f>'Euro area'!B8</f>
        <v>0.38516520295851175</v>
      </c>
      <c r="D10" s="181">
        <f>'Euro area'!C8</f>
        <v>-0.39291201753267613</v>
      </c>
      <c r="E10" s="175">
        <f>'Euro area'!D8</f>
        <v>1.4</v>
      </c>
      <c r="F10" s="85">
        <f>'Euro area'!B44</f>
        <v>1.0314352407466896</v>
      </c>
      <c r="G10" s="82">
        <f>'Euro area'!C44</f>
        <v>0.4</v>
      </c>
      <c r="H10" s="83">
        <f>'Euro area'!D44</f>
        <v>1.7</v>
      </c>
      <c r="I10" s="85">
        <f>'Euro area'!B75</f>
        <v>1.4443704487321467</v>
      </c>
      <c r="J10" s="200">
        <f>'Euro area'!C75</f>
        <v>1.4</v>
      </c>
      <c r="K10" s="200">
        <f>'Euro area'!D75</f>
        <v>1.5</v>
      </c>
      <c r="L10" s="153"/>
      <c r="M10" s="105">
        <v>4.2992821285278593</v>
      </c>
      <c r="N10" s="85">
        <f>Belgium!$B8</f>
        <v>2.0834514446036416</v>
      </c>
      <c r="O10" s="181">
        <f>Belgium!$C8</f>
        <v>1.0231975149309624</v>
      </c>
      <c r="P10" s="175">
        <f>Belgium!$D8</f>
        <v>4.5</v>
      </c>
      <c r="Q10" s="85">
        <f>Belgium!$B44</f>
        <v>1.676310832856726</v>
      </c>
      <c r="R10" s="181">
        <f>Belgium!$C44</f>
        <v>0.7</v>
      </c>
      <c r="S10" s="175">
        <f>Belgium!$D44</f>
        <v>3.3</v>
      </c>
      <c r="T10" s="85">
        <f>Belgium!B75</f>
        <v>1.6649495678460322</v>
      </c>
      <c r="U10" s="200">
        <f>Belgium!C75</f>
        <v>1.2</v>
      </c>
      <c r="V10" s="201">
        <f>Belgium!D75</f>
        <v>2.1</v>
      </c>
    </row>
    <row r="11" spans="1:22" x14ac:dyDescent="0.25">
      <c r="A11" s="4" t="s">
        <v>6</v>
      </c>
      <c r="B11" s="146">
        <v>1.1000000000000001</v>
      </c>
      <c r="C11" s="85">
        <f>'Euro area'!B9</f>
        <v>0.93235943098480945</v>
      </c>
      <c r="D11" s="181">
        <f>'Euro area'!C9</f>
        <v>-0.182129665231445</v>
      </c>
      <c r="E11" s="175">
        <f>'Euro area'!D9</f>
        <v>1.7</v>
      </c>
      <c r="F11" s="85">
        <f>'Euro area'!B45</f>
        <v>0.9871676970075608</v>
      </c>
      <c r="G11" s="82">
        <f>'Euro area'!C45</f>
        <v>0.2</v>
      </c>
      <c r="H11" s="83">
        <f>'Euro area'!D45</f>
        <v>1.6096256256000085</v>
      </c>
      <c r="I11" s="85">
        <f>'Euro area'!B76</f>
        <v>1.1032708242236666</v>
      </c>
      <c r="J11" s="200">
        <f>'Euro area'!C76</f>
        <v>0.9</v>
      </c>
      <c r="K11" s="200">
        <f>'Euro area'!D76</f>
        <v>1.409812472671</v>
      </c>
      <c r="L11" s="153"/>
      <c r="M11" s="105">
        <v>1.3988174396214692</v>
      </c>
      <c r="N11" s="85">
        <f>Belgium!$B9</f>
        <v>1.5734450997384084</v>
      </c>
      <c r="O11" s="181">
        <f>Belgium!$C9</f>
        <v>0.59559358165806042</v>
      </c>
      <c r="P11" s="175">
        <f>Belgium!$D9</f>
        <v>2.3654123159876139</v>
      </c>
      <c r="Q11" s="85">
        <f>Belgium!$B45</f>
        <v>1.3204838987111414</v>
      </c>
      <c r="R11" s="181">
        <f>Belgium!$C45</f>
        <v>0.6</v>
      </c>
      <c r="S11" s="175">
        <f>Belgium!$D45</f>
        <v>2.4216865295999979</v>
      </c>
      <c r="T11" s="85">
        <f>Belgium!B76</f>
        <v>1.5303920921754859</v>
      </c>
      <c r="U11" s="200">
        <f>Belgium!C76</f>
        <v>1.1549157882196237</v>
      </c>
      <c r="V11" s="201">
        <f>Belgium!D76</f>
        <v>2.16665258048232</v>
      </c>
    </row>
    <row r="12" spans="1:22" x14ac:dyDescent="0.25">
      <c r="A12" s="4" t="s">
        <v>7</v>
      </c>
      <c r="B12" s="146">
        <v>3.7</v>
      </c>
      <c r="C12" s="85">
        <f>'Euro area'!B10</f>
        <v>3.7235428073156641E-2</v>
      </c>
      <c r="D12" s="181">
        <f>'Euro area'!C10</f>
        <v>-1.7319009479832448</v>
      </c>
      <c r="E12" s="175">
        <f>'Euro area'!D10</f>
        <v>2</v>
      </c>
      <c r="F12" s="85">
        <f>'Euro area'!B46</f>
        <v>1.0938714478422569</v>
      </c>
      <c r="G12" s="82">
        <f>'Euro area'!C46</f>
        <v>-1.1000000000000001</v>
      </c>
      <c r="H12" s="83">
        <f>'Euro area'!D46</f>
        <v>2.5</v>
      </c>
      <c r="I12" s="85">
        <f>'Euro area'!B77</f>
        <v>2.0181376525713302</v>
      </c>
      <c r="J12" s="200">
        <f>'Euro area'!C77</f>
        <v>1.3</v>
      </c>
      <c r="K12" s="200">
        <f>'Euro area'!D77</f>
        <v>3</v>
      </c>
      <c r="L12" s="153"/>
      <c r="M12" s="105">
        <v>-1.5553728221335605</v>
      </c>
      <c r="N12" s="85">
        <f>Belgium!$B10</f>
        <v>-0.58649291410294013</v>
      </c>
      <c r="O12" s="181">
        <f>Belgium!$C10</f>
        <v>-2.1</v>
      </c>
      <c r="P12" s="175">
        <f>Belgium!$D10</f>
        <v>1.1000000000000001</v>
      </c>
      <c r="Q12" s="85">
        <f>Belgium!$B46</f>
        <v>2.0565638152406991</v>
      </c>
      <c r="R12" s="181">
        <f>Belgium!$C46</f>
        <v>0.7</v>
      </c>
      <c r="S12" s="175">
        <f>Belgium!$D46</f>
        <v>3.65233755189458</v>
      </c>
      <c r="T12" s="85">
        <f>Belgium!B77</f>
        <v>2.6038335199944829</v>
      </c>
      <c r="U12" s="200">
        <f>Belgium!C77</f>
        <v>1.6</v>
      </c>
      <c r="V12" s="201">
        <f>Belgium!D77</f>
        <v>4.220156529789465</v>
      </c>
    </row>
    <row r="13" spans="1:22" x14ac:dyDescent="0.25">
      <c r="A13" s="4" t="s">
        <v>8</v>
      </c>
      <c r="B13" s="146">
        <v>0.76369629374617398</v>
      </c>
      <c r="C13" s="85">
        <f>'Euro area'!B11</f>
        <v>7.4199012326921396</v>
      </c>
      <c r="D13" s="181">
        <f>'Euro area'!C11</f>
        <v>7.4199012326921396</v>
      </c>
      <c r="E13" s="175">
        <f>'Euro area'!D11</f>
        <v>7.4199012326921396</v>
      </c>
      <c r="F13" s="85">
        <f>'Euro area'!B47</f>
        <v>4.15544422914249</v>
      </c>
      <c r="G13" s="148">
        <f>'Euro area'!C47</f>
        <v>4.15544422914249</v>
      </c>
      <c r="H13" s="149">
        <f>'Euro area'!D47</f>
        <v>4.15544422914249</v>
      </c>
      <c r="I13" s="85">
        <f>'Euro area'!B78</f>
        <v>3.9790232205738199</v>
      </c>
      <c r="J13" s="200">
        <f>'Euro area'!C78</f>
        <v>3.9790232205738199</v>
      </c>
      <c r="K13" s="200">
        <f>'Euro area'!D78</f>
        <v>3.9790232205738199</v>
      </c>
      <c r="L13" s="153"/>
      <c r="M13" s="105">
        <v>-6.8555423415028516</v>
      </c>
      <c r="N13" s="85">
        <f>Belgium!$B11</f>
        <v>-0.95096791977584993</v>
      </c>
      <c r="O13" s="181">
        <f>Belgium!$C11</f>
        <v>-4.5999999999999996</v>
      </c>
      <c r="P13" s="175">
        <f>Belgium!$D11</f>
        <v>10.857344698492334</v>
      </c>
      <c r="Q13" s="85">
        <f>Belgium!$B47</f>
        <v>2.3693993404307121</v>
      </c>
      <c r="R13" s="181">
        <f>Belgium!$C47</f>
        <v>1.2567367852717393</v>
      </c>
      <c r="S13" s="175">
        <f>Belgium!$D47</f>
        <v>5.0596592573125321</v>
      </c>
      <c r="T13" s="85">
        <f>Belgium!B78</f>
        <v>1.1883180270806002</v>
      </c>
      <c r="U13" s="200">
        <f>Belgium!C78</f>
        <v>-1.4419054418660648</v>
      </c>
      <c r="V13" s="201">
        <f>Belgium!D78</f>
        <v>2.4951775501884654</v>
      </c>
    </row>
    <row r="14" spans="1:22" x14ac:dyDescent="0.25">
      <c r="A14" s="4" t="s">
        <v>9</v>
      </c>
      <c r="B14" s="146">
        <v>5.32944122570325</v>
      </c>
      <c r="C14" s="85">
        <f>'Euro area'!B12</f>
        <v>-0.19059419348327847</v>
      </c>
      <c r="D14" s="181">
        <f>'Euro area'!C12</f>
        <v>-0.7</v>
      </c>
      <c r="E14" s="175">
        <f>'Euro area'!D12</f>
        <v>0.31881161303344302</v>
      </c>
      <c r="F14" s="85">
        <f>'Euro area'!B48</f>
        <v>3.1876877466069899</v>
      </c>
      <c r="G14" s="82">
        <f>'Euro area'!C48</f>
        <v>1.77537549321398</v>
      </c>
      <c r="H14" s="83">
        <f>'Euro area'!D48</f>
        <v>4.5999999999999996</v>
      </c>
      <c r="I14" s="85">
        <f>'Euro area'!B79</f>
        <v>2.64678855227351</v>
      </c>
      <c r="J14" s="200">
        <f>'Euro area'!C79</f>
        <v>1.7935771045470199</v>
      </c>
      <c r="K14" s="200">
        <f>'Euro area'!D79</f>
        <v>3.5</v>
      </c>
      <c r="L14" s="153"/>
      <c r="M14" s="105">
        <v>-1.6890132131036406</v>
      </c>
      <c r="N14" s="85">
        <f>Belgium!$B12</f>
        <v>-0.7089316733116825</v>
      </c>
      <c r="O14" s="181">
        <f>Belgium!$C12</f>
        <v>-5.4343035886911029</v>
      </c>
      <c r="P14" s="175">
        <f>Belgium!$D12</f>
        <v>2.5</v>
      </c>
      <c r="Q14" s="85">
        <f>Belgium!$B48</f>
        <v>2.4736965585892392</v>
      </c>
      <c r="R14" s="181">
        <f>Belgium!$C48</f>
        <v>1.2567367852717393</v>
      </c>
      <c r="S14" s="175">
        <f>Belgium!$D48</f>
        <v>4.3854425662636976</v>
      </c>
      <c r="T14" s="85">
        <f>Belgium!B79</f>
        <v>3.1090923991588681</v>
      </c>
      <c r="U14" s="200">
        <f>Belgium!C79</f>
        <v>1.5</v>
      </c>
      <c r="V14" s="201">
        <f>Belgium!D79</f>
        <v>6.3411920464470084</v>
      </c>
    </row>
    <row r="15" spans="1:22" x14ac:dyDescent="0.25">
      <c r="A15" s="4" t="s">
        <v>10</v>
      </c>
      <c r="B15" s="146">
        <v>1.24613083107481</v>
      </c>
      <c r="C15" s="85">
        <f>'Euro area'!B13</f>
        <v>-1.5668596889519</v>
      </c>
      <c r="D15" s="181">
        <f>'Euro area'!C13</f>
        <v>-3.5005790668557002</v>
      </c>
      <c r="E15" s="175">
        <f>'Euro area'!D13</f>
        <v>0.2</v>
      </c>
      <c r="F15" s="85">
        <f>'Euro area'!B49</f>
        <v>-1.0859053499933766</v>
      </c>
      <c r="G15" s="82">
        <f>'Euro area'!C49</f>
        <v>-1.4</v>
      </c>
      <c r="H15" s="83">
        <f>'Euro area'!D49</f>
        <v>-0.5</v>
      </c>
      <c r="I15" s="85">
        <f>'Euro area'!B80</f>
        <v>1.3532522716522766</v>
      </c>
      <c r="J15" s="200">
        <f>'Euro area'!C80</f>
        <v>0.20650454330455301</v>
      </c>
      <c r="K15" s="200">
        <f>'Euro area'!D80</f>
        <v>2.5</v>
      </c>
      <c r="L15" s="153"/>
      <c r="M15" s="105">
        <v>1.594896244587618</v>
      </c>
      <c r="N15" s="85">
        <f>Belgium!$B13</f>
        <v>-2.5454729206377045</v>
      </c>
      <c r="O15" s="181">
        <f>Belgium!$C13</f>
        <v>-4.2</v>
      </c>
      <c r="P15" s="175">
        <f>Belgium!$D13</f>
        <v>-0.8</v>
      </c>
      <c r="Q15" s="85">
        <f>Belgium!$B49</f>
        <v>1.3659332281802261</v>
      </c>
      <c r="R15" s="181">
        <f>Belgium!$C49</f>
        <v>0.7</v>
      </c>
      <c r="S15" s="175">
        <f>Belgium!$D49</f>
        <v>2.8</v>
      </c>
      <c r="T15" s="85">
        <f>Belgium!B80</f>
        <v>1.8299746300200945</v>
      </c>
      <c r="U15" s="200">
        <f>Belgium!C80</f>
        <v>0.92472096989186792</v>
      </c>
      <c r="V15" s="201">
        <f>Belgium!D80</f>
        <v>2.4951775501885098</v>
      </c>
    </row>
    <row r="16" spans="1:22" x14ac:dyDescent="0.25">
      <c r="A16" s="4" t="s">
        <v>11</v>
      </c>
      <c r="B16" s="146">
        <v>0.3</v>
      </c>
      <c r="C16" s="85">
        <f>'Euro area'!B14</f>
        <v>0.18217410661638858</v>
      </c>
      <c r="D16" s="181">
        <f>'Euro area'!C14</f>
        <v>0</v>
      </c>
      <c r="E16" s="175">
        <f>'Euro area'!D14</f>
        <v>0.5</v>
      </c>
      <c r="F16" s="85">
        <f>'Euro area'!B50</f>
        <v>-7.6349077858924613E-2</v>
      </c>
      <c r="G16" s="82">
        <f>'Euro area'!C50</f>
        <v>-0.2</v>
      </c>
      <c r="H16" s="83">
        <f>'Euro area'!D50</f>
        <v>0</v>
      </c>
      <c r="I16" s="85">
        <f>'Euro area'!B81</f>
        <v>-3.5972251076896548E-2</v>
      </c>
      <c r="J16" s="200">
        <f>'Euro area'!C81</f>
        <v>-0.1</v>
      </c>
      <c r="K16" s="200">
        <f>'Euro area'!D81</f>
        <v>0</v>
      </c>
      <c r="L16" s="153"/>
      <c r="M16" s="105">
        <v>0.70338711139529964</v>
      </c>
      <c r="N16" s="85">
        <f>Belgium!$B14</f>
        <v>-0.24249793515550563</v>
      </c>
      <c r="O16" s="181">
        <f>Belgium!$C14</f>
        <v>-0.7</v>
      </c>
      <c r="P16" s="175">
        <f>Belgium!$D14</f>
        <v>0.14501238906696631</v>
      </c>
      <c r="Q16" s="85">
        <f>Belgium!$B50</f>
        <v>-5.0395642784287688E-2</v>
      </c>
      <c r="R16" s="181">
        <f>Belgium!$C50</f>
        <v>-0.3</v>
      </c>
      <c r="S16" s="175">
        <f>Belgium!$D50</f>
        <v>0</v>
      </c>
      <c r="T16" s="85">
        <f>Belgium!B81</f>
        <v>0.19619789316532885</v>
      </c>
      <c r="U16" s="200">
        <f>Belgium!C81</f>
        <v>-7.6042136693423214E-3</v>
      </c>
      <c r="V16" s="201">
        <f>Belgium!D81</f>
        <v>0.4</v>
      </c>
    </row>
    <row r="17" spans="1:22" x14ac:dyDescent="0.25">
      <c r="A17" s="4" t="s">
        <v>12</v>
      </c>
      <c r="B17" s="146">
        <v>7</v>
      </c>
      <c r="C17" s="85">
        <f>'Euro area'!B15</f>
        <v>2.5177429735731263</v>
      </c>
      <c r="D17" s="181">
        <f>'Euro area'!C15</f>
        <v>-0.58545853462025343</v>
      </c>
      <c r="E17" s="175">
        <f>'Euro area'!D15</f>
        <v>4.8</v>
      </c>
      <c r="F17" s="85">
        <f>'Euro area'!B51</f>
        <v>2.7521884926381044</v>
      </c>
      <c r="G17" s="82">
        <f>'Euro area'!C51</f>
        <v>9.6474603328333686E-2</v>
      </c>
      <c r="H17" s="83">
        <f>'Euro area'!D51</f>
        <v>3.8</v>
      </c>
      <c r="I17" s="85">
        <f>'Euro area'!B82</f>
        <v>3.1741142664115203</v>
      </c>
      <c r="J17" s="200">
        <f>'Euro area'!C82</f>
        <v>3</v>
      </c>
      <c r="K17" s="200">
        <f>'Euro area'!D82</f>
        <v>3.3223427992345602</v>
      </c>
      <c r="L17" s="153"/>
      <c r="M17" s="105">
        <v>4.6215656596384047</v>
      </c>
      <c r="N17" s="85">
        <f>Belgium!$B15</f>
        <v>0.69736726272384486</v>
      </c>
      <c r="O17" s="181">
        <f>Belgium!$C15</f>
        <v>-2.312825232104776</v>
      </c>
      <c r="P17" s="175">
        <f>Belgium!$D15</f>
        <v>2.5</v>
      </c>
      <c r="Q17" s="85">
        <f>Belgium!$B51</f>
        <v>2.0660682992881272</v>
      </c>
      <c r="R17" s="181">
        <f>Belgium!$C51</f>
        <v>-1.3278116818328578</v>
      </c>
      <c r="S17" s="175">
        <f>Belgium!$D51</f>
        <v>4.4000000000000004</v>
      </c>
      <c r="T17" s="85">
        <f>Belgium!B82</f>
        <v>2.1613626864754201</v>
      </c>
      <c r="U17" s="200">
        <f>Belgium!C82</f>
        <v>1.6</v>
      </c>
      <c r="V17" s="201">
        <f>Belgium!D82</f>
        <v>3</v>
      </c>
    </row>
    <row r="18" spans="1:22" x14ac:dyDescent="0.25">
      <c r="A18" s="4" t="s">
        <v>13</v>
      </c>
      <c r="B18" s="146">
        <v>7.9234812883458803</v>
      </c>
      <c r="C18" s="85">
        <f>'Euro area'!B16</f>
        <v>2.4377723137248188</v>
      </c>
      <c r="D18" s="181">
        <f>'Euro area'!C16</f>
        <v>-0.67272646621188148</v>
      </c>
      <c r="E18" s="175">
        <f>'Euro area'!D16</f>
        <v>3.9</v>
      </c>
      <c r="F18" s="85">
        <f>'Euro area'!B52</f>
        <v>2.7932130430542843</v>
      </c>
      <c r="G18" s="82">
        <f>'Euro area'!C52</f>
        <v>0.22301515954288309</v>
      </c>
      <c r="H18" s="83">
        <f>'Euro area'!D52</f>
        <v>4</v>
      </c>
      <c r="I18" s="85">
        <f>'Euro area'!B83</f>
        <v>3.1703952309848002</v>
      </c>
      <c r="J18" s="200">
        <f>'Euro area'!C83</f>
        <v>3.1</v>
      </c>
      <c r="K18" s="200">
        <f>'Euro area'!D83</f>
        <v>3.2111856929544</v>
      </c>
      <c r="L18" s="153"/>
      <c r="M18" s="105">
        <v>4.2425747741501763</v>
      </c>
      <c r="N18" s="85">
        <f>Belgium!$B16</f>
        <v>0.88712941263711376</v>
      </c>
      <c r="O18" s="181">
        <f>Belgium!$C16</f>
        <v>-2.2518259659470408</v>
      </c>
      <c r="P18" s="175">
        <f>Belgium!$D16</f>
        <v>3</v>
      </c>
      <c r="Q18" s="85">
        <f>Belgium!$B52</f>
        <v>2.2817415748636165</v>
      </c>
      <c r="R18" s="181">
        <f>Belgium!$C52</f>
        <v>-0.97610704084152289</v>
      </c>
      <c r="S18" s="175">
        <f>Belgium!$D52</f>
        <v>4.4000000000000004</v>
      </c>
      <c r="T18" s="85">
        <f>Belgium!B83</f>
        <v>2.2590963891365656</v>
      </c>
      <c r="U18" s="200">
        <f>Belgium!C83</f>
        <v>1.3829107413030339</v>
      </c>
      <c r="V18" s="201">
        <f>Belgium!D83</f>
        <v>3</v>
      </c>
    </row>
    <row r="19" spans="1:22" x14ac:dyDescent="0.25">
      <c r="A19" s="4" t="s">
        <v>14</v>
      </c>
      <c r="B19" s="146">
        <v>-0.1</v>
      </c>
      <c r="C19" s="85">
        <f>'Euro area'!B17</f>
        <v>0.23964819137645116</v>
      </c>
      <c r="D19" s="181">
        <f>'Euro area'!C17</f>
        <v>0</v>
      </c>
      <c r="E19" s="175">
        <f>'Euro area'!D17</f>
        <v>0.6</v>
      </c>
      <c r="F19" s="85">
        <f>'Euro area'!B53</f>
        <v>0.11062514507146184</v>
      </c>
      <c r="G19" s="82">
        <f>'Euro area'!C53</f>
        <v>-0.1</v>
      </c>
      <c r="H19" s="83">
        <f>'Euro area'!D53</f>
        <v>0.36289573346286202</v>
      </c>
      <c r="I19" s="85">
        <f>'Euro area'!B84</f>
        <v>0.15440043034021436</v>
      </c>
      <c r="J19" s="200">
        <f>'Euro area'!C84</f>
        <v>0.1</v>
      </c>
      <c r="K19" s="200">
        <f>'Euro area'!D84</f>
        <v>0.2</v>
      </c>
      <c r="L19" s="153"/>
      <c r="M19" s="105">
        <v>0.37381153844864379</v>
      </c>
      <c r="N19" s="85">
        <f>Belgium!$B17</f>
        <v>-0.20340132324170851</v>
      </c>
      <c r="O19" s="181">
        <f>Belgium!$C17</f>
        <v>-0.5238092626919596</v>
      </c>
      <c r="P19" s="175">
        <f>Belgium!$D17</f>
        <v>0</v>
      </c>
      <c r="Q19" s="85">
        <f>Belgium!$B53</f>
        <v>-0.11954937749650485</v>
      </c>
      <c r="R19" s="181">
        <f>Belgium!$C53</f>
        <v>-0.5</v>
      </c>
      <c r="S19" s="175">
        <f>Belgium!$D53</f>
        <v>0.3</v>
      </c>
      <c r="T19" s="85">
        <f>Belgium!B84</f>
        <v>-0.21790692123907174</v>
      </c>
      <c r="U19" s="200">
        <f>Belgium!C84</f>
        <v>-0.4537207637172152</v>
      </c>
      <c r="V19" s="201">
        <f>Belgium!D84</f>
        <v>0.1</v>
      </c>
    </row>
    <row r="20" spans="1:22" x14ac:dyDescent="0.25">
      <c r="A20" s="4"/>
      <c r="B20" s="146"/>
      <c r="C20" s="85"/>
      <c r="D20" s="181"/>
      <c r="E20" s="175"/>
      <c r="F20" s="85"/>
      <c r="G20" s="82"/>
      <c r="H20" s="83"/>
      <c r="I20" s="85"/>
      <c r="J20" s="200"/>
      <c r="K20" s="200"/>
      <c r="L20" s="153"/>
      <c r="M20" s="105"/>
      <c r="N20" s="85"/>
      <c r="O20" s="181"/>
      <c r="P20" s="175"/>
      <c r="Q20" s="85"/>
      <c r="R20" s="181"/>
      <c r="S20" s="175"/>
      <c r="T20" s="85"/>
      <c r="U20" s="200"/>
      <c r="V20" s="201"/>
    </row>
    <row r="21" spans="1:22" x14ac:dyDescent="0.25">
      <c r="A21" s="9" t="s">
        <v>15</v>
      </c>
      <c r="B21" s="146"/>
      <c r="C21" s="85"/>
      <c r="D21" s="181"/>
      <c r="E21" s="175"/>
      <c r="F21" s="85"/>
      <c r="G21" s="82"/>
      <c r="H21" s="83"/>
      <c r="I21" s="85"/>
      <c r="J21" s="200"/>
      <c r="K21" s="200"/>
      <c r="L21" s="153"/>
      <c r="M21" s="105"/>
      <c r="N21" s="85"/>
      <c r="O21" s="181"/>
      <c r="P21" s="175"/>
      <c r="Q21" s="85"/>
      <c r="R21" s="181"/>
      <c r="S21" s="175"/>
      <c r="T21" s="85"/>
      <c r="U21" s="200"/>
      <c r="V21" s="201"/>
    </row>
    <row r="22" spans="1:22" x14ac:dyDescent="0.25">
      <c r="A22" s="4" t="s">
        <v>16</v>
      </c>
      <c r="B22" s="146">
        <v>2.2000000000000002</v>
      </c>
      <c r="C22" s="85">
        <f>'Euro area'!B20</f>
        <v>0.47514373514206731</v>
      </c>
      <c r="D22" s="181">
        <f>'Euro area'!C20</f>
        <v>0.1</v>
      </c>
      <c r="E22" s="175">
        <f>'Euro area'!D20</f>
        <v>0.75086241085240402</v>
      </c>
      <c r="F22" s="85">
        <f>'Euro area'!B56</f>
        <v>0.48446059589008089</v>
      </c>
      <c r="G22" s="82">
        <f>'Euro area'!C56</f>
        <v>0.2</v>
      </c>
      <c r="H22" s="83">
        <f>'Euro area'!D56</f>
        <v>0.8</v>
      </c>
      <c r="I22" s="85">
        <f>'Euro area'!B87</f>
        <v>0.46757161265076669</v>
      </c>
      <c r="J22" s="200">
        <f>'Euro area'!C87</f>
        <v>0.3</v>
      </c>
      <c r="K22" s="200">
        <f>'Euro area'!D87</f>
        <v>0.8</v>
      </c>
      <c r="L22" s="153"/>
      <c r="M22" s="105">
        <v>1.9943476779379132</v>
      </c>
      <c r="N22" s="85">
        <f>Belgium!$B20</f>
        <v>0.63520049446083171</v>
      </c>
      <c r="O22" s="181">
        <f>Belgium!$C20</f>
        <v>0.3</v>
      </c>
      <c r="P22" s="175">
        <f>Belgium!$D20</f>
        <v>1.3</v>
      </c>
      <c r="Q22" s="85">
        <f>Belgium!$B56</f>
        <v>0.60279450984183036</v>
      </c>
      <c r="R22" s="181">
        <f>Belgium!$C56</f>
        <v>0</v>
      </c>
      <c r="S22" s="175">
        <f>Belgium!$D56</f>
        <v>1.5</v>
      </c>
      <c r="T22" s="85">
        <f>Belgium!B87</f>
        <v>0.93603331577711035</v>
      </c>
      <c r="U22" s="200">
        <f>Belgium!C87</f>
        <v>0.5</v>
      </c>
      <c r="V22" s="201">
        <f>Belgium!D87</f>
        <v>1.5</v>
      </c>
    </row>
    <row r="23" spans="1:22" x14ac:dyDescent="0.25">
      <c r="A23" s="4" t="s">
        <v>17</v>
      </c>
      <c r="B23" s="146">
        <v>6.7283049508564297</v>
      </c>
      <c r="C23" s="85">
        <f>'Euro area'!B21</f>
        <v>6.8085915987996115</v>
      </c>
      <c r="D23" s="181">
        <f>'Euro area'!C21</f>
        <v>6.5</v>
      </c>
      <c r="E23" s="175">
        <f>'Euro area'!D21</f>
        <v>7.2</v>
      </c>
      <c r="F23" s="85">
        <f>'Euro area'!B57</f>
        <v>6.8377096162324786</v>
      </c>
      <c r="G23" s="82">
        <f>'Euro area'!C57</f>
        <v>6.1</v>
      </c>
      <c r="H23" s="83">
        <f>'Euro area'!D57</f>
        <v>7.2</v>
      </c>
      <c r="I23" s="85">
        <f>'Euro area'!B88</f>
        <v>6.7779997170071375</v>
      </c>
      <c r="J23" s="200">
        <f>'Euro area'!C88</f>
        <v>6.6</v>
      </c>
      <c r="K23" s="200">
        <f>'Euro area'!D88</f>
        <v>7</v>
      </c>
      <c r="L23" s="153"/>
      <c r="M23" s="105">
        <v>5.6528669838600303</v>
      </c>
      <c r="N23" s="85">
        <f>Belgium!$B21</f>
        <v>5.9276473885533019</v>
      </c>
      <c r="O23" s="181">
        <f>Belgium!$C21</f>
        <v>5.7</v>
      </c>
      <c r="P23" s="175">
        <f>Belgium!$D21</f>
        <v>6.2488264969797189</v>
      </c>
      <c r="Q23" s="85">
        <f>Belgium!$B57</f>
        <v>5.9416997653239472</v>
      </c>
      <c r="R23" s="181">
        <f>Belgium!$C57</f>
        <v>5.6</v>
      </c>
      <c r="S23" s="175">
        <f>Belgium!$D57</f>
        <v>6.4</v>
      </c>
      <c r="T23" s="85">
        <f>Belgium!B88</f>
        <v>5.7323637681961008</v>
      </c>
      <c r="U23" s="200">
        <f>Belgium!C88</f>
        <v>5.6</v>
      </c>
      <c r="V23" s="201">
        <f>Belgium!D88</f>
        <v>5.9970913045883032</v>
      </c>
    </row>
    <row r="24" spans="1:22" x14ac:dyDescent="0.25">
      <c r="A24" s="4"/>
      <c r="B24" s="146"/>
      <c r="C24" s="85"/>
      <c r="D24" s="181"/>
      <c r="E24" s="175"/>
      <c r="F24" s="85"/>
      <c r="G24" s="82"/>
      <c r="H24" s="83"/>
      <c r="I24" s="85"/>
      <c r="J24" s="200"/>
      <c r="K24" s="200"/>
      <c r="L24" s="153"/>
      <c r="M24" s="105"/>
      <c r="N24" s="85"/>
      <c r="O24" s="181"/>
      <c r="P24" s="175"/>
      <c r="Q24" s="85"/>
      <c r="R24" s="181"/>
      <c r="S24" s="175"/>
      <c r="T24" s="85"/>
      <c r="U24" s="200"/>
      <c r="V24" s="201"/>
    </row>
    <row r="25" spans="1:22" x14ac:dyDescent="0.25">
      <c r="A25" s="9" t="s">
        <v>18</v>
      </c>
      <c r="B25" s="146"/>
      <c r="C25" s="85"/>
      <c r="D25" s="181"/>
      <c r="E25" s="175"/>
      <c r="F25" s="85"/>
      <c r="G25" s="82"/>
      <c r="H25" s="83"/>
      <c r="I25" s="85"/>
      <c r="J25" s="200"/>
      <c r="K25" s="200"/>
      <c r="L25" s="153"/>
      <c r="M25" s="105"/>
      <c r="N25" s="85"/>
      <c r="O25" s="181"/>
      <c r="P25" s="175"/>
      <c r="Q25" s="85"/>
      <c r="R25" s="181"/>
      <c r="S25" s="175"/>
      <c r="T25" s="85"/>
      <c r="U25" s="200"/>
      <c r="V25" s="201"/>
    </row>
    <row r="26" spans="1:22" x14ac:dyDescent="0.25">
      <c r="A26" s="4" t="s">
        <v>19</v>
      </c>
      <c r="B26" s="146">
        <v>8.4</v>
      </c>
      <c r="C26" s="85">
        <f>'Euro area'!B24</f>
        <v>5.7067135871583528</v>
      </c>
      <c r="D26" s="181">
        <f>'Euro area'!C24</f>
        <v>5.2526697145762302</v>
      </c>
      <c r="E26" s="175">
        <f>'Euro area'!D24</f>
        <v>6.3</v>
      </c>
      <c r="F26" s="85">
        <f>'Euro area'!B60</f>
        <v>2.596432745806367</v>
      </c>
      <c r="G26" s="82">
        <f>'Euro area'!C60</f>
        <v>2.1</v>
      </c>
      <c r="H26" s="83">
        <f>'Euro area'!D60</f>
        <v>3.4</v>
      </c>
      <c r="I26" s="85">
        <f>'Euro area'!B91</f>
        <v>2.107998616183052</v>
      </c>
      <c r="J26" s="200">
        <f>'Euro area'!C91</f>
        <v>1.7</v>
      </c>
      <c r="K26" s="200">
        <f>'Euro area'!D91</f>
        <v>2.5</v>
      </c>
      <c r="L26" s="153"/>
      <c r="M26" s="105">
        <v>10.3</v>
      </c>
      <c r="N26" s="85">
        <f>Belgium!$B24</f>
        <v>4.2695447753898135</v>
      </c>
      <c r="O26" s="181">
        <f>Belgium!$C24</f>
        <v>3.1</v>
      </c>
      <c r="P26" s="175">
        <f>Belgium!$D24</f>
        <v>5.4</v>
      </c>
      <c r="Q26" s="85">
        <f>Belgium!$B60</f>
        <v>2.8009384211068968</v>
      </c>
      <c r="R26" s="181">
        <f>Belgium!$C60</f>
        <v>2.4</v>
      </c>
      <c r="S26" s="175">
        <f>Belgium!$D60</f>
        <v>3.8</v>
      </c>
      <c r="T26" s="85">
        <f>Belgium!B91</f>
        <v>1.7152936297827812</v>
      </c>
      <c r="U26" s="200">
        <f>Belgium!C91</f>
        <v>1.061174519131125</v>
      </c>
      <c r="V26" s="201">
        <f>Belgium!D91</f>
        <v>2</v>
      </c>
    </row>
    <row r="27" spans="1:22" x14ac:dyDescent="0.25">
      <c r="A27" s="4" t="s">
        <v>20</v>
      </c>
      <c r="B27" s="146">
        <v>4.7</v>
      </c>
      <c r="C27" s="85">
        <f>'Euro area'!B25</f>
        <v>4.7933185992230722</v>
      </c>
      <c r="D27" s="181">
        <f>'Euro area'!C25</f>
        <v>4.0999999999999996</v>
      </c>
      <c r="E27" s="175">
        <f>'Euro area'!D25</f>
        <v>5.5</v>
      </c>
      <c r="F27" s="85">
        <f>'Euro area'!B61</f>
        <v>3.0177899461696498</v>
      </c>
      <c r="G27" s="82">
        <f>'Euro area'!C61</f>
        <v>2.2000000000000002</v>
      </c>
      <c r="H27" s="83">
        <f>'Euro area'!D61</f>
        <v>3.4711597846786</v>
      </c>
      <c r="I27" s="85">
        <f>'Euro area'!B92</f>
        <v>2.5067589021892331</v>
      </c>
      <c r="J27" s="200">
        <f>'Euro area'!C92</f>
        <v>2.2999999999999998</v>
      </c>
      <c r="K27" s="200">
        <f>'Euro area'!D92</f>
        <v>2.8202767065677001</v>
      </c>
      <c r="L27" s="153"/>
      <c r="M27" s="105">
        <v>6.6906305846635927</v>
      </c>
      <c r="N27" s="85">
        <f>Belgium!$B25</f>
        <v>2.8102577011099408</v>
      </c>
      <c r="O27" s="181">
        <f>Belgium!$C25</f>
        <v>2.6</v>
      </c>
      <c r="P27" s="175">
        <f>Belgium!$D25</f>
        <v>3.020515402219881</v>
      </c>
      <c r="Q27" s="85">
        <f>Belgium!$B61</f>
        <v>2.0212150123640349</v>
      </c>
      <c r="R27" s="181">
        <f>Belgium!$C61</f>
        <v>1.74243002472807</v>
      </c>
      <c r="S27" s="175">
        <f>Belgium!$D61</f>
        <v>2.2999999999999998</v>
      </c>
      <c r="T27" s="85">
        <f>Belgium!B92</f>
        <v>1.7169123584720161</v>
      </c>
      <c r="U27" s="200">
        <f>Belgium!C92</f>
        <v>1.5338247169440322</v>
      </c>
      <c r="V27" s="201">
        <f>Belgium!D92</f>
        <v>1.9</v>
      </c>
    </row>
    <row r="28" spans="1:22" x14ac:dyDescent="0.25">
      <c r="A28" s="4"/>
      <c r="B28" s="146"/>
      <c r="C28" s="85"/>
      <c r="D28" s="181"/>
      <c r="E28" s="175"/>
      <c r="F28" s="85"/>
      <c r="G28" s="82"/>
      <c r="H28" s="83"/>
      <c r="I28" s="85"/>
      <c r="J28" s="200"/>
      <c r="K28" s="200"/>
      <c r="L28" s="153"/>
      <c r="M28" s="105"/>
      <c r="N28" s="85"/>
      <c r="O28" s="181"/>
      <c r="P28" s="175"/>
      <c r="Q28" s="85"/>
      <c r="R28" s="181"/>
      <c r="S28" s="175"/>
      <c r="T28" s="85"/>
      <c r="U28" s="200"/>
      <c r="V28" s="201"/>
    </row>
    <row r="29" spans="1:22" x14ac:dyDescent="0.25">
      <c r="A29" s="9" t="s">
        <v>21</v>
      </c>
      <c r="B29" s="146">
        <v>-0.98930694922613505</v>
      </c>
      <c r="C29" s="85">
        <f>'Euro area'!B27</f>
        <v>0.94678874169894145</v>
      </c>
      <c r="D29" s="181">
        <f>'Euro area'!C27</f>
        <v>-0.2</v>
      </c>
      <c r="E29" s="175">
        <f>'Euro area'!D27</f>
        <v>1.6</v>
      </c>
      <c r="F29" s="85">
        <f>'Euro area'!B63</f>
        <v>1.2962337920369298</v>
      </c>
      <c r="G29" s="82">
        <f>'Euro area'!C63</f>
        <v>0</v>
      </c>
      <c r="H29" s="83">
        <f>'Euro area'!D63</f>
        <v>2.1</v>
      </c>
      <c r="I29" s="85">
        <f>'Euro area'!B94</f>
        <v>1.6203266470022168</v>
      </c>
      <c r="J29" s="200">
        <f>'Euro area'!C94</f>
        <v>0.2</v>
      </c>
      <c r="K29" s="200">
        <f>'Euro area'!D94</f>
        <v>2.46097994100665</v>
      </c>
      <c r="L29" s="153"/>
      <c r="M29" s="105">
        <v>-4.3064265849884693</v>
      </c>
      <c r="N29" s="85">
        <f>Belgium!$B27</f>
        <v>-2.9420071915495272</v>
      </c>
      <c r="O29" s="181">
        <f>Belgium!$C27</f>
        <v>-5.110035957747634</v>
      </c>
      <c r="P29" s="175">
        <f>Belgium!$D27</f>
        <v>-1.2</v>
      </c>
      <c r="Q29" s="85">
        <f>Belgium!$B63</f>
        <v>-1.9857664984899563</v>
      </c>
      <c r="R29" s="181">
        <f>Belgium!$C63</f>
        <v>-4.6288324924497815</v>
      </c>
      <c r="S29" s="175">
        <f>Belgium!$D63</f>
        <v>-0.5</v>
      </c>
      <c r="T29" s="85">
        <f>Belgium!B94</f>
        <v>-1.7859227763132974</v>
      </c>
      <c r="U29" s="200">
        <f>Belgium!C94</f>
        <v>-3.671845552626595</v>
      </c>
      <c r="V29" s="201">
        <f>Belgium!D94</f>
        <v>0.1</v>
      </c>
    </row>
    <row r="30" spans="1:22" x14ac:dyDescent="0.25">
      <c r="A30" s="4"/>
      <c r="B30" s="146"/>
      <c r="C30" s="85"/>
      <c r="D30" s="181"/>
      <c r="E30" s="175"/>
      <c r="F30" s="85"/>
      <c r="G30" s="82"/>
      <c r="H30" s="83"/>
      <c r="I30" s="85"/>
      <c r="J30" s="200"/>
      <c r="K30" s="200"/>
      <c r="L30" s="153"/>
      <c r="M30" s="105"/>
      <c r="N30" s="85"/>
      <c r="O30" s="181"/>
      <c r="P30" s="175"/>
      <c r="Q30" s="85"/>
      <c r="R30" s="181"/>
      <c r="S30" s="175"/>
      <c r="T30" s="85"/>
      <c r="U30" s="200"/>
      <c r="V30" s="201"/>
    </row>
    <row r="31" spans="1:22" x14ac:dyDescent="0.25">
      <c r="A31" s="9" t="s">
        <v>22</v>
      </c>
      <c r="B31" s="146"/>
      <c r="C31" s="85"/>
      <c r="D31" s="181"/>
      <c r="E31" s="175"/>
      <c r="F31" s="85"/>
      <c r="G31" s="82"/>
      <c r="H31" s="83"/>
      <c r="I31" s="85"/>
      <c r="J31" s="200"/>
      <c r="K31" s="200"/>
      <c r="L31" s="153"/>
      <c r="M31" s="105"/>
      <c r="N31" s="85"/>
      <c r="O31" s="181"/>
      <c r="P31" s="175"/>
      <c r="Q31" s="85"/>
      <c r="R31" s="181"/>
      <c r="S31" s="175"/>
      <c r="T31" s="85"/>
      <c r="U31" s="200"/>
      <c r="V31" s="201"/>
    </row>
    <row r="32" spans="1:22" x14ac:dyDescent="0.25">
      <c r="A32" s="10" t="s">
        <v>23</v>
      </c>
      <c r="B32" s="146">
        <v>-3.4631306326124101</v>
      </c>
      <c r="C32" s="85">
        <f>'Euro area'!B30</f>
        <v>-3.5204823516988895</v>
      </c>
      <c r="D32" s="181">
        <f>'Euro area'!C30</f>
        <v>-4.5</v>
      </c>
      <c r="E32" s="175">
        <f>'Euro area'!D30</f>
        <v>-2.6</v>
      </c>
      <c r="F32" s="85">
        <f>'Euro area'!B66</f>
        <v>-2.9981665803768678</v>
      </c>
      <c r="G32" s="82">
        <f>'Euro area'!C66</f>
        <v>-4</v>
      </c>
      <c r="H32" s="83">
        <f>'Euro area'!D66</f>
        <v>-2.2999999999999998</v>
      </c>
      <c r="I32" s="85">
        <f>'Euro area'!B97</f>
        <v>-2.5871663984295763</v>
      </c>
      <c r="J32" s="200">
        <f>'Euro area'!C97</f>
        <v>-3.9</v>
      </c>
      <c r="K32" s="200">
        <f>'Euro area'!D97</f>
        <v>-2.1</v>
      </c>
      <c r="L32" s="153"/>
      <c r="M32" s="105">
        <v>-3.9020940571777611</v>
      </c>
      <c r="N32" s="85">
        <f>Belgium!$B30</f>
        <v>-4.802987571513218</v>
      </c>
      <c r="O32" s="181">
        <f>Belgium!$C30</f>
        <v>-5.7</v>
      </c>
      <c r="P32" s="175">
        <f>Belgium!$D30</f>
        <v>-3.6</v>
      </c>
      <c r="Q32" s="85">
        <f>Belgium!$B66</f>
        <v>-4.700108614430917</v>
      </c>
      <c r="R32" s="181">
        <f>Belgium!$C66</f>
        <v>-5.5</v>
      </c>
      <c r="S32" s="175">
        <f>Belgium!$D66</f>
        <v>-3.3</v>
      </c>
      <c r="T32" s="85">
        <f>Belgium!B97</f>
        <v>-4.5804281636059763</v>
      </c>
      <c r="U32" s="200">
        <f>Belgium!C97</f>
        <v>-5</v>
      </c>
      <c r="V32" s="201">
        <f>Belgium!D97</f>
        <v>-3.8</v>
      </c>
    </row>
    <row r="33" spans="1:23" x14ac:dyDescent="0.25">
      <c r="A33" s="10" t="s">
        <v>24</v>
      </c>
      <c r="B33" s="146">
        <v>-1.78774179678523</v>
      </c>
      <c r="C33" s="85">
        <f>'Euro area'!B31</f>
        <v>-1.7847028219446925</v>
      </c>
      <c r="D33" s="181">
        <f>'Euro area'!C31</f>
        <v>-2.7</v>
      </c>
      <c r="E33" s="175">
        <f>'Euro area'!D31</f>
        <v>-1</v>
      </c>
      <c r="F33" s="85">
        <f>'Euro area'!B67</f>
        <v>-0.98699215631587789</v>
      </c>
      <c r="G33" s="82">
        <f>'Euro area'!C67</f>
        <v>-1.4</v>
      </c>
      <c r="H33" s="83">
        <f>'Euro area'!D67</f>
        <v>-0.54796862526351198</v>
      </c>
      <c r="I33" s="85">
        <f>'Euro area'!B98</f>
        <v>-0.42616827006240998</v>
      </c>
      <c r="J33" s="200">
        <f>'Euro area'!C98</f>
        <v>-0.55233654012482003</v>
      </c>
      <c r="K33" s="200">
        <f>'Euro area'!D98</f>
        <v>-0.3</v>
      </c>
      <c r="L33" s="153"/>
      <c r="M33" s="105">
        <v>-2.3761504358124306</v>
      </c>
      <c r="N33" s="85">
        <f>Belgium!$B31</f>
        <v>-2.2276265339164683</v>
      </c>
      <c r="O33" s="181">
        <f>Belgium!$C31</f>
        <v>-4.0999999999999996</v>
      </c>
      <c r="P33" s="175">
        <f>Belgium!$D31</f>
        <v>3.8</v>
      </c>
      <c r="Q33" s="85">
        <f>Belgium!$B67</f>
        <v>-2.9205467575043547</v>
      </c>
      <c r="R33" s="181">
        <f>Belgium!$C67</f>
        <v>-3.7</v>
      </c>
      <c r="S33" s="175">
        <f>Belgium!$D67</f>
        <v>-1.7</v>
      </c>
      <c r="T33" s="85">
        <f>Belgium!B98</f>
        <v>-2.6088621428139249</v>
      </c>
      <c r="U33" s="200">
        <f>Belgium!C98</f>
        <v>-2.9265864284417753</v>
      </c>
      <c r="V33" s="201">
        <f>Belgium!D98</f>
        <v>-2</v>
      </c>
    </row>
    <row r="34" spans="1:23" x14ac:dyDescent="0.25">
      <c r="A34" s="11" t="s">
        <v>25</v>
      </c>
      <c r="B34" s="106">
        <v>91.462763547830505</v>
      </c>
      <c r="C34" s="87">
        <f>'Euro area'!B32</f>
        <v>92.868461013614947</v>
      </c>
      <c r="D34" s="171">
        <f>'Euro area'!C32</f>
        <v>89.384610136149504</v>
      </c>
      <c r="E34" s="172">
        <f>'Euro area'!D32</f>
        <v>96.4</v>
      </c>
      <c r="F34" s="87">
        <f>'Euro area'!B68</f>
        <v>92.204841713472845</v>
      </c>
      <c r="G34" s="88">
        <f>'Euro area'!C68</f>
        <v>87.748417134728498</v>
      </c>
      <c r="H34" s="84">
        <f>'Euro area'!D68</f>
        <v>95.2</v>
      </c>
      <c r="I34" s="87">
        <f>'Euro area'!B99</f>
        <v>91.014834430897096</v>
      </c>
      <c r="J34" s="199">
        <f>'Euro area'!C99</f>
        <v>86.774172154485498</v>
      </c>
      <c r="K34" s="199">
        <f>'Euro area'!D99</f>
        <v>96.1</v>
      </c>
      <c r="L34" s="154"/>
      <c r="M34" s="106">
        <v>105.0336566982609</v>
      </c>
      <c r="N34" s="87">
        <f>Belgium!$B32</f>
        <v>105.7654159119308</v>
      </c>
      <c r="O34" s="171">
        <f>Belgium!$C32</f>
        <v>103</v>
      </c>
      <c r="P34" s="172">
        <f>Belgium!$D32</f>
        <v>108.3</v>
      </c>
      <c r="Q34" s="87">
        <f>Belgium!$B68</f>
        <v>106.93030960576014</v>
      </c>
      <c r="R34" s="86">
        <f>Belgium!$C68</f>
        <v>103</v>
      </c>
      <c r="S34" s="172">
        <f>Belgium!$D68</f>
        <v>110.3</v>
      </c>
      <c r="T34" s="87">
        <f>Belgium!B99</f>
        <v>107.5865154651101</v>
      </c>
      <c r="U34" s="86">
        <f>Belgium!C99</f>
        <v>103.5</v>
      </c>
      <c r="V34" s="202">
        <f>Belgium!D99</f>
        <v>111.75954639533032</v>
      </c>
    </row>
    <row r="35" spans="1:23" x14ac:dyDescent="0.25">
      <c r="B35" s="89"/>
    </row>
    <row r="36" spans="1:23" x14ac:dyDescent="0.25">
      <c r="A36" s="305" t="s">
        <v>48</v>
      </c>
      <c r="B36" s="305"/>
      <c r="C36" s="305"/>
      <c r="D36" s="305"/>
      <c r="E36" s="305"/>
      <c r="F36" s="305"/>
      <c r="G36" s="305"/>
      <c r="H36" s="305"/>
      <c r="I36" s="305"/>
      <c r="J36" s="305"/>
      <c r="K36" s="305"/>
      <c r="L36" s="305"/>
      <c r="M36" s="305"/>
      <c r="N36" s="305"/>
      <c r="O36" s="305"/>
      <c r="P36" s="305"/>
      <c r="Q36" s="305"/>
      <c r="R36" s="305"/>
      <c r="S36" s="305"/>
      <c r="T36" s="305"/>
      <c r="U36" s="305"/>
      <c r="V36" s="305"/>
      <c r="W36" s="246"/>
    </row>
    <row r="37" spans="1:23" x14ac:dyDescent="0.25">
      <c r="A37" s="306" t="s">
        <v>49</v>
      </c>
      <c r="B37" s="305"/>
      <c r="C37" s="305"/>
      <c r="D37" s="305"/>
      <c r="E37" s="305"/>
      <c r="F37" s="305"/>
      <c r="G37" s="305"/>
      <c r="H37" s="305"/>
      <c r="I37" s="305"/>
      <c r="J37" s="305"/>
      <c r="K37" s="305"/>
      <c r="L37" s="305"/>
      <c r="M37" s="305"/>
      <c r="N37" s="305"/>
      <c r="O37" s="305"/>
      <c r="P37" s="305"/>
      <c r="Q37" s="305"/>
      <c r="R37" s="305"/>
      <c r="S37" s="305"/>
      <c r="T37" s="305"/>
      <c r="U37" s="305"/>
      <c r="V37" s="305"/>
      <c r="W37" s="246"/>
    </row>
  </sheetData>
  <mergeCells count="8">
    <mergeCell ref="T5:V5"/>
    <mergeCell ref="M4:V4"/>
    <mergeCell ref="B4:K4"/>
    <mergeCell ref="F5:H5"/>
    <mergeCell ref="Q5:S5"/>
    <mergeCell ref="C5:E5"/>
    <mergeCell ref="N5:P5"/>
    <mergeCell ref="I5:K5"/>
  </mergeCells>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101"/>
  <sheetViews>
    <sheetView zoomScaleNormal="100" workbookViewId="0">
      <pane xSplit="1" ySplit="2" topLeftCell="B3" activePane="bottomRight" state="frozen"/>
      <selection activeCell="L43" sqref="L43:L68"/>
      <selection pane="topRight" activeCell="L43" sqref="L43:L68"/>
      <selection pane="bottomLeft" activeCell="L43" sqref="L43:L68"/>
      <selection pane="bottomRight" activeCell="U13" sqref="U13"/>
    </sheetView>
  </sheetViews>
  <sheetFormatPr defaultRowHeight="15" x14ac:dyDescent="0.25"/>
  <cols>
    <col min="1" max="1" width="47.85546875" customWidth="1"/>
    <col min="2" max="4" width="9.7109375" customWidth="1"/>
    <col min="5" max="5" width="2.85546875" customWidth="1"/>
    <col min="6" max="6" width="10.7109375" customWidth="1"/>
    <col min="7" max="7" width="10.7109375" style="246" customWidth="1"/>
    <col min="8" max="11" width="10.7109375" customWidth="1"/>
    <col min="12" max="12" width="10.7109375" style="252" customWidth="1"/>
    <col min="13" max="16" width="10.7109375" customWidth="1"/>
    <col min="17" max="17" width="2.140625" customWidth="1"/>
  </cols>
  <sheetData>
    <row r="1" spans="1:17" x14ac:dyDescent="0.25">
      <c r="A1" s="23" t="s">
        <v>30</v>
      </c>
      <c r="B1" s="1"/>
      <c r="C1" s="1"/>
      <c r="D1" s="1"/>
      <c r="E1" s="1"/>
    </row>
    <row r="2" spans="1:17" s="1" customFormat="1" ht="30" x14ac:dyDescent="0.25">
      <c r="B2" s="138" t="s">
        <v>26</v>
      </c>
      <c r="C2" s="77" t="s">
        <v>27</v>
      </c>
      <c r="D2" s="77" t="s">
        <v>28</v>
      </c>
      <c r="E2" s="19"/>
      <c r="F2" s="77" t="s">
        <v>50</v>
      </c>
      <c r="G2" s="77" t="s">
        <v>51</v>
      </c>
      <c r="H2" s="77" t="s">
        <v>52</v>
      </c>
      <c r="I2" s="77" t="s">
        <v>53</v>
      </c>
      <c r="J2" s="77" t="s">
        <v>54</v>
      </c>
      <c r="K2" s="77" t="s">
        <v>55</v>
      </c>
      <c r="L2" s="77" t="s">
        <v>56</v>
      </c>
      <c r="M2" s="77" t="s">
        <v>57</v>
      </c>
      <c r="N2" s="77" t="s">
        <v>58</v>
      </c>
      <c r="O2" s="77" t="s">
        <v>59</v>
      </c>
      <c r="P2" s="77" t="s">
        <v>62</v>
      </c>
      <c r="Q2" s="20"/>
    </row>
    <row r="3" spans="1:17" x14ac:dyDescent="0.25">
      <c r="A3" s="1"/>
      <c r="B3" s="97"/>
      <c r="C3" s="97"/>
      <c r="D3" s="97"/>
      <c r="E3" s="97"/>
      <c r="F3" s="89"/>
      <c r="G3" s="89"/>
      <c r="H3" s="89"/>
      <c r="I3" s="101"/>
      <c r="J3" s="89"/>
      <c r="K3" s="89"/>
      <c r="L3" s="253"/>
      <c r="M3" s="89"/>
      <c r="N3" s="89"/>
      <c r="O3" s="89"/>
      <c r="P3" s="141"/>
      <c r="Q3" s="135"/>
    </row>
    <row r="4" spans="1:17" x14ac:dyDescent="0.25">
      <c r="A4" s="22">
        <v>2023</v>
      </c>
      <c r="B4" s="98"/>
      <c r="C4" s="98"/>
      <c r="D4" s="98"/>
      <c r="E4" s="99"/>
      <c r="F4" s="94"/>
      <c r="G4" s="155"/>
      <c r="H4" s="155"/>
      <c r="I4" s="102"/>
      <c r="J4" s="120"/>
      <c r="K4" s="94"/>
      <c r="L4" s="254"/>
      <c r="M4" s="94"/>
      <c r="N4" s="120"/>
      <c r="O4" s="94"/>
      <c r="P4" s="142"/>
      <c r="Q4" s="135"/>
    </row>
    <row r="5" spans="1:17" x14ac:dyDescent="0.25">
      <c r="A5" s="4"/>
      <c r="B5" s="79"/>
      <c r="C5" s="79"/>
      <c r="D5" s="79"/>
      <c r="E5" s="113"/>
      <c r="F5" s="105"/>
      <c r="G5" s="146"/>
      <c r="H5" s="146"/>
      <c r="I5" s="103"/>
      <c r="J5" s="119"/>
      <c r="K5" s="105"/>
      <c r="L5" s="173"/>
      <c r="M5" s="105"/>
      <c r="N5" s="119"/>
      <c r="O5" s="105"/>
      <c r="P5" s="139"/>
      <c r="Q5" s="135"/>
    </row>
    <row r="6" spans="1:17" x14ac:dyDescent="0.25">
      <c r="A6" s="9" t="s">
        <v>3</v>
      </c>
      <c r="B6" s="90"/>
      <c r="C6" s="90"/>
      <c r="D6" s="90"/>
      <c r="E6" s="91"/>
      <c r="F6" s="105"/>
      <c r="G6" s="146"/>
      <c r="H6" s="146"/>
      <c r="I6" s="78"/>
      <c r="J6" s="119"/>
      <c r="K6" s="105"/>
      <c r="L6" s="173"/>
      <c r="M6" s="105"/>
      <c r="N6" s="119"/>
      <c r="O6" s="216"/>
      <c r="P6" s="139"/>
      <c r="Q6" s="135"/>
    </row>
    <row r="7" spans="1:17" x14ac:dyDescent="0.25">
      <c r="A7" s="4" t="s">
        <v>4</v>
      </c>
      <c r="B7" s="170">
        <f t="shared" ref="B7:B17" si="0">AVERAGE(F7:P7)</f>
        <v>0.65271181316752758</v>
      </c>
      <c r="C7" s="170">
        <f t="shared" ref="C7:C17" si="1">MIN(F7:P7)</f>
        <v>0.2</v>
      </c>
      <c r="D7" s="170">
        <f t="shared" ref="D7:D17" si="2">MAX(F7:P7)</f>
        <v>1</v>
      </c>
      <c r="E7" s="113"/>
      <c r="F7" s="277">
        <v>0.9</v>
      </c>
      <c r="G7" s="78">
        <v>0.2</v>
      </c>
      <c r="H7" s="213">
        <v>1</v>
      </c>
      <c r="I7" s="196">
        <v>0.8</v>
      </c>
      <c r="J7" s="204">
        <v>0.7</v>
      </c>
      <c r="K7" s="288">
        <v>0.8</v>
      </c>
      <c r="L7" s="229">
        <v>0.7</v>
      </c>
      <c r="M7" s="115">
        <v>0.5</v>
      </c>
      <c r="N7" s="189">
        <v>0.8</v>
      </c>
      <c r="O7" s="105">
        <v>0.2130694183895665</v>
      </c>
      <c r="P7" s="139">
        <v>0.56676052645323605</v>
      </c>
      <c r="Q7" s="136"/>
    </row>
    <row r="8" spans="1:17" x14ac:dyDescent="0.25">
      <c r="A8" s="4" t="s">
        <v>5</v>
      </c>
      <c r="B8" s="170">
        <f t="shared" si="0"/>
        <v>2.0834514446036416</v>
      </c>
      <c r="C8" s="170">
        <f t="shared" si="1"/>
        <v>1.0231975149309624</v>
      </c>
      <c r="D8" s="170">
        <f t="shared" si="2"/>
        <v>4.5</v>
      </c>
      <c r="E8" s="113"/>
      <c r="F8" s="277"/>
      <c r="G8" s="78">
        <v>1.8</v>
      </c>
      <c r="H8" s="213">
        <v>4.5</v>
      </c>
      <c r="I8" s="196">
        <v>1.9</v>
      </c>
      <c r="J8" s="137">
        <v>1.9</v>
      </c>
      <c r="K8" s="288">
        <v>1.6</v>
      </c>
      <c r="L8" s="229">
        <v>1.9</v>
      </c>
      <c r="M8" s="277"/>
      <c r="N8" s="189">
        <v>2.4</v>
      </c>
      <c r="O8" s="105">
        <v>1.0231975149309624</v>
      </c>
      <c r="P8" s="139">
        <v>1.7278654865018117</v>
      </c>
      <c r="Q8" s="136"/>
    </row>
    <row r="9" spans="1:17" x14ac:dyDescent="0.25">
      <c r="A9" s="4" t="s">
        <v>6</v>
      </c>
      <c r="B9" s="170">
        <f t="shared" si="0"/>
        <v>1.5734450997384084</v>
      </c>
      <c r="C9" s="170">
        <f t="shared" si="1"/>
        <v>0.59559358165806042</v>
      </c>
      <c r="D9" s="170">
        <f t="shared" si="2"/>
        <v>2.3654123159876139</v>
      </c>
      <c r="E9" s="113"/>
      <c r="F9" s="277"/>
      <c r="G9" s="78">
        <v>1.5</v>
      </c>
      <c r="H9" s="213">
        <v>1.7</v>
      </c>
      <c r="I9" s="80">
        <v>1.6</v>
      </c>
      <c r="J9" s="137">
        <v>1.2</v>
      </c>
      <c r="K9" s="288">
        <v>2.1</v>
      </c>
      <c r="L9" s="229">
        <v>1.5</v>
      </c>
      <c r="M9" s="277"/>
      <c r="N9" s="189">
        <v>1.6</v>
      </c>
      <c r="O9" s="105">
        <v>2.3654123159876139</v>
      </c>
      <c r="P9" s="139">
        <v>0.59559358165806042</v>
      </c>
      <c r="Q9" s="136"/>
    </row>
    <row r="10" spans="1:17" x14ac:dyDescent="0.25">
      <c r="A10" s="4" t="s">
        <v>7</v>
      </c>
      <c r="B10" s="170">
        <f t="shared" si="0"/>
        <v>-0.58649291410294013</v>
      </c>
      <c r="C10" s="170">
        <f t="shared" si="1"/>
        <v>-2.1</v>
      </c>
      <c r="D10" s="170">
        <f t="shared" si="2"/>
        <v>1.1000000000000001</v>
      </c>
      <c r="E10" s="113"/>
      <c r="F10" s="277"/>
      <c r="G10" s="78">
        <v>-2.1</v>
      </c>
      <c r="H10" s="213">
        <v>0.5</v>
      </c>
      <c r="I10" s="80">
        <v>-1</v>
      </c>
      <c r="J10" s="137">
        <v>-1</v>
      </c>
      <c r="K10" s="290">
        <v>-1.3</v>
      </c>
      <c r="L10" s="231">
        <v>0.7</v>
      </c>
      <c r="M10" s="277"/>
      <c r="N10" s="191">
        <v>1.1000000000000001</v>
      </c>
      <c r="O10" s="105">
        <v>-1.9132453073028688</v>
      </c>
      <c r="P10" s="139">
        <v>-0.26519091962359242</v>
      </c>
      <c r="Q10" s="136"/>
    </row>
    <row r="11" spans="1:17" x14ac:dyDescent="0.25">
      <c r="A11" s="4" t="s">
        <v>8</v>
      </c>
      <c r="B11" s="170">
        <f t="shared" si="0"/>
        <v>-0.95096791977584993</v>
      </c>
      <c r="C11" s="170">
        <f t="shared" si="1"/>
        <v>-4.5999999999999996</v>
      </c>
      <c r="D11" s="170">
        <f t="shared" si="2"/>
        <v>10.857344698492334</v>
      </c>
      <c r="E11" s="113"/>
      <c r="F11" s="277"/>
      <c r="G11" s="78"/>
      <c r="H11" s="213"/>
      <c r="I11" s="80">
        <v>-4.5999999999999996</v>
      </c>
      <c r="J11" s="204"/>
      <c r="K11" s="290">
        <v>-3.5</v>
      </c>
      <c r="L11" s="231">
        <v>-3.5</v>
      </c>
      <c r="M11" s="277"/>
      <c r="N11" s="191">
        <v>-4.0999999999999996</v>
      </c>
      <c r="O11" s="105">
        <v>-0.86315221714743373</v>
      </c>
      <c r="P11" s="139">
        <v>10.857344698492334</v>
      </c>
      <c r="Q11" s="136"/>
    </row>
    <row r="12" spans="1:17" x14ac:dyDescent="0.25">
      <c r="A12" s="4" t="s">
        <v>9</v>
      </c>
      <c r="B12" s="170">
        <f t="shared" si="0"/>
        <v>-0.7089316733116825</v>
      </c>
      <c r="C12" s="170">
        <f t="shared" si="1"/>
        <v>-5.4343035886911029</v>
      </c>
      <c r="D12" s="170">
        <f t="shared" si="2"/>
        <v>2.5</v>
      </c>
      <c r="E12" s="113"/>
      <c r="F12" s="277"/>
      <c r="G12" s="78"/>
      <c r="H12" s="213"/>
      <c r="I12" s="80">
        <v>0</v>
      </c>
      <c r="J12" s="186"/>
      <c r="K12" s="290">
        <v>-0.3</v>
      </c>
      <c r="L12" s="231">
        <v>0.7</v>
      </c>
      <c r="M12" s="277"/>
      <c r="N12" s="191">
        <v>2.5</v>
      </c>
      <c r="O12" s="105">
        <v>-5.4343035886911029</v>
      </c>
      <c r="P12" s="139">
        <v>-1.7192864511789918</v>
      </c>
      <c r="Q12" s="136"/>
    </row>
    <row r="13" spans="1:17" x14ac:dyDescent="0.25">
      <c r="A13" s="4" t="s">
        <v>10</v>
      </c>
      <c r="B13" s="170">
        <f t="shared" si="0"/>
        <v>-2.5454729206377045</v>
      </c>
      <c r="C13" s="170">
        <f t="shared" si="1"/>
        <v>-4.2</v>
      </c>
      <c r="D13" s="170">
        <f t="shared" si="2"/>
        <v>-0.8</v>
      </c>
      <c r="E13" s="113"/>
      <c r="F13" s="277"/>
      <c r="G13" s="78"/>
      <c r="H13" s="213"/>
      <c r="I13" s="80">
        <v>-2.5</v>
      </c>
      <c r="J13" s="204"/>
      <c r="K13" s="290">
        <v>-3.1</v>
      </c>
      <c r="L13" s="231">
        <v>-4.2</v>
      </c>
      <c r="M13" s="277"/>
      <c r="N13" s="191">
        <v>-0.8</v>
      </c>
      <c r="O13" s="105">
        <v>-3.3646007693563074</v>
      </c>
      <c r="P13" s="139">
        <v>-1.3082367544699158</v>
      </c>
      <c r="Q13" s="136"/>
    </row>
    <row r="14" spans="1:17" x14ac:dyDescent="0.25">
      <c r="A14" s="4" t="s">
        <v>11</v>
      </c>
      <c r="B14" s="170">
        <f t="shared" si="0"/>
        <v>-0.24249793515550563</v>
      </c>
      <c r="C14" s="170">
        <f t="shared" si="1"/>
        <v>-0.7</v>
      </c>
      <c r="D14" s="170">
        <f t="shared" si="2"/>
        <v>0.14501238906696631</v>
      </c>
      <c r="E14" s="113"/>
      <c r="F14" s="277"/>
      <c r="G14" s="78">
        <v>-0.5</v>
      </c>
      <c r="H14" s="213"/>
      <c r="I14" s="196"/>
      <c r="J14" s="137">
        <v>-0.3</v>
      </c>
      <c r="K14" s="290">
        <v>-0.1</v>
      </c>
      <c r="L14" s="212">
        <v>0</v>
      </c>
      <c r="M14" s="277"/>
      <c r="N14" s="191">
        <v>-0.7</v>
      </c>
      <c r="O14" s="105"/>
      <c r="P14" s="139">
        <v>0.14501238906696631</v>
      </c>
      <c r="Q14" s="136"/>
    </row>
    <row r="15" spans="1:17" x14ac:dyDescent="0.25">
      <c r="A15" s="4" t="s">
        <v>12</v>
      </c>
      <c r="B15" s="170">
        <f t="shared" si="0"/>
        <v>0.69736726272384486</v>
      </c>
      <c r="C15" s="170">
        <f t="shared" si="1"/>
        <v>-2.312825232104776</v>
      </c>
      <c r="D15" s="170">
        <f t="shared" si="2"/>
        <v>2.5</v>
      </c>
      <c r="E15" s="113"/>
      <c r="F15" s="277"/>
      <c r="G15" s="78">
        <v>0.8</v>
      </c>
      <c r="H15" s="213">
        <v>1.9</v>
      </c>
      <c r="I15" s="80">
        <v>1.4</v>
      </c>
      <c r="J15" s="137">
        <v>1.6</v>
      </c>
      <c r="K15" s="290">
        <v>0.2</v>
      </c>
      <c r="L15" s="231">
        <v>0.4</v>
      </c>
      <c r="M15" s="277"/>
      <c r="N15" s="191">
        <v>2.5</v>
      </c>
      <c r="O15" s="105">
        <v>-2.312825232104776</v>
      </c>
      <c r="P15" s="139">
        <v>-0.21086940338062021</v>
      </c>
      <c r="Q15" s="136"/>
    </row>
    <row r="16" spans="1:17" x14ac:dyDescent="0.25">
      <c r="A16" s="4" t="s">
        <v>13</v>
      </c>
      <c r="B16" s="170">
        <f t="shared" si="0"/>
        <v>0.88712941263711376</v>
      </c>
      <c r="C16" s="170">
        <f t="shared" si="1"/>
        <v>-2.2518259659470408</v>
      </c>
      <c r="D16" s="170">
        <f t="shared" si="2"/>
        <v>3</v>
      </c>
      <c r="E16" s="113"/>
      <c r="F16" s="277"/>
      <c r="G16" s="78">
        <v>0.8</v>
      </c>
      <c r="H16" s="213">
        <v>2</v>
      </c>
      <c r="I16" s="80">
        <v>1.5</v>
      </c>
      <c r="J16" s="137">
        <v>1.5</v>
      </c>
      <c r="K16" s="290">
        <v>0.2</v>
      </c>
      <c r="L16" s="231">
        <v>0.9</v>
      </c>
      <c r="M16" s="277"/>
      <c r="N16" s="191">
        <v>3</v>
      </c>
      <c r="O16" s="105">
        <v>-2.2518259659470408</v>
      </c>
      <c r="P16" s="139">
        <v>0.33599067968106411</v>
      </c>
      <c r="Q16" s="136"/>
    </row>
    <row r="17" spans="1:17" x14ac:dyDescent="0.25">
      <c r="A17" s="4" t="s">
        <v>14</v>
      </c>
      <c r="B17" s="170">
        <f t="shared" si="0"/>
        <v>-0.20340132324170851</v>
      </c>
      <c r="C17" s="170">
        <f t="shared" si="1"/>
        <v>-0.5238092626919596</v>
      </c>
      <c r="D17" s="170">
        <f t="shared" si="2"/>
        <v>0</v>
      </c>
      <c r="E17" s="113"/>
      <c r="F17" s="277"/>
      <c r="G17" s="78">
        <v>0</v>
      </c>
      <c r="H17" s="213"/>
      <c r="I17" s="80">
        <v>0</v>
      </c>
      <c r="J17" s="137">
        <v>0</v>
      </c>
      <c r="K17" s="290">
        <v>-0.1</v>
      </c>
      <c r="L17" s="231">
        <v>-0.4</v>
      </c>
      <c r="M17" s="277"/>
      <c r="N17" s="191">
        <v>-0.4</v>
      </c>
      <c r="O17" s="105"/>
      <c r="P17" s="139">
        <v>-0.5238092626919596</v>
      </c>
      <c r="Q17" s="136"/>
    </row>
    <row r="18" spans="1:17" x14ac:dyDescent="0.25">
      <c r="A18" s="4"/>
      <c r="B18" s="79"/>
      <c r="C18" s="79"/>
      <c r="D18" s="79"/>
      <c r="E18" s="113"/>
      <c r="F18" s="277"/>
      <c r="G18" s="78"/>
      <c r="H18" s="213"/>
      <c r="I18" s="196"/>
      <c r="J18" s="204"/>
      <c r="K18" s="288"/>
      <c r="L18" s="229"/>
      <c r="M18" s="277"/>
      <c r="N18" s="189"/>
      <c r="O18" s="105"/>
      <c r="P18" s="139"/>
      <c r="Q18" s="136"/>
    </row>
    <row r="19" spans="1:17" x14ac:dyDescent="0.25">
      <c r="A19" s="9" t="s">
        <v>15</v>
      </c>
      <c r="B19" s="90"/>
      <c r="C19" s="90"/>
      <c r="D19" s="90"/>
      <c r="E19" s="91"/>
      <c r="F19" s="277"/>
      <c r="G19" s="78"/>
      <c r="H19" s="213"/>
      <c r="I19" s="196"/>
      <c r="J19" s="204"/>
      <c r="K19" s="288"/>
      <c r="L19" s="229"/>
      <c r="M19" s="277"/>
      <c r="N19" s="189"/>
      <c r="O19" s="105"/>
      <c r="P19" s="139"/>
      <c r="Q19" s="136"/>
    </row>
    <row r="20" spans="1:17" x14ac:dyDescent="0.25">
      <c r="A20" s="4" t="s">
        <v>16</v>
      </c>
      <c r="B20" s="170">
        <f>AVERAGE(F20:P20)</f>
        <v>0.63520049446083171</v>
      </c>
      <c r="C20" s="170">
        <f>MIN(F20:P20)</f>
        <v>0.3</v>
      </c>
      <c r="D20" s="170">
        <f>MAX(F20:P20)</f>
        <v>1.3</v>
      </c>
      <c r="E20" s="113"/>
      <c r="F20" s="277"/>
      <c r="G20" s="78">
        <v>0.3</v>
      </c>
      <c r="H20" s="213"/>
      <c r="I20" s="196">
        <v>1.3</v>
      </c>
      <c r="J20" s="204"/>
      <c r="K20" s="290">
        <v>0.5</v>
      </c>
      <c r="L20" s="231">
        <v>0.6</v>
      </c>
      <c r="M20" s="277"/>
      <c r="N20" s="191">
        <v>0.6</v>
      </c>
      <c r="O20" s="105"/>
      <c r="P20" s="139">
        <v>0.51120296676498977</v>
      </c>
      <c r="Q20" s="136"/>
    </row>
    <row r="21" spans="1:17" x14ac:dyDescent="0.25">
      <c r="A21" s="4" t="s">
        <v>17</v>
      </c>
      <c r="B21" s="170">
        <f>AVERAGE(F21:P21)</f>
        <v>5.9276473885533019</v>
      </c>
      <c r="C21" s="170">
        <f>MIN(F21:P21)</f>
        <v>5.7</v>
      </c>
      <c r="D21" s="170">
        <f>MAX(F21:P21)</f>
        <v>6.2488264969797189</v>
      </c>
      <c r="E21" s="113"/>
      <c r="F21" s="277"/>
      <c r="G21" s="78">
        <v>6</v>
      </c>
      <c r="H21" s="213">
        <v>5.9</v>
      </c>
      <c r="I21" s="196">
        <v>5.7</v>
      </c>
      <c r="J21" s="137">
        <v>6</v>
      </c>
      <c r="K21" s="290">
        <v>5.7</v>
      </c>
      <c r="L21" s="231">
        <v>5.9</v>
      </c>
      <c r="M21" s="277"/>
      <c r="N21" s="191">
        <v>5.9</v>
      </c>
      <c r="O21" s="105">
        <v>6</v>
      </c>
      <c r="P21" s="139">
        <v>6.2488264969797189</v>
      </c>
      <c r="Q21" s="136"/>
    </row>
    <row r="22" spans="1:17" x14ac:dyDescent="0.25">
      <c r="A22" s="4"/>
      <c r="B22" s="79"/>
      <c r="C22" s="79"/>
      <c r="D22" s="79"/>
      <c r="E22" s="113"/>
      <c r="F22" s="277"/>
      <c r="G22" s="78"/>
      <c r="H22" s="213"/>
      <c r="I22" s="196"/>
      <c r="J22" s="204"/>
      <c r="K22" s="288"/>
      <c r="L22" s="229"/>
      <c r="M22" s="277"/>
      <c r="N22" s="189"/>
      <c r="O22" s="105"/>
      <c r="P22" s="139"/>
      <c r="Q22" s="136"/>
    </row>
    <row r="23" spans="1:17" x14ac:dyDescent="0.25">
      <c r="A23" s="9" t="s">
        <v>18</v>
      </c>
      <c r="B23" s="90"/>
      <c r="C23" s="90"/>
      <c r="D23" s="90"/>
      <c r="E23" s="91"/>
      <c r="F23" s="277"/>
      <c r="G23" s="78"/>
      <c r="H23" s="213"/>
      <c r="I23" s="196"/>
      <c r="J23" s="204"/>
      <c r="K23" s="288"/>
      <c r="L23" s="229"/>
      <c r="M23" s="277"/>
      <c r="N23" s="189"/>
      <c r="O23" s="105"/>
      <c r="P23" s="139"/>
      <c r="Q23" s="136"/>
    </row>
    <row r="24" spans="1:17" x14ac:dyDescent="0.25">
      <c r="A24" s="4" t="s">
        <v>19</v>
      </c>
      <c r="B24" s="170">
        <f>AVERAGE(F24:P24)</f>
        <v>4.2695447753898135</v>
      </c>
      <c r="C24" s="170">
        <f>MIN(F24:P24)</f>
        <v>3.1</v>
      </c>
      <c r="D24" s="170">
        <f>MAX(F24:P24)</f>
        <v>5.4</v>
      </c>
      <c r="E24" s="113"/>
      <c r="F24" s="277">
        <v>5.4</v>
      </c>
      <c r="G24" s="78">
        <v>3.3</v>
      </c>
      <c r="H24" s="213">
        <v>4.7</v>
      </c>
      <c r="I24" s="196">
        <v>4</v>
      </c>
      <c r="J24" s="137">
        <v>5</v>
      </c>
      <c r="K24" s="288">
        <v>5.3</v>
      </c>
      <c r="L24" s="229">
        <v>4.5999999999999996</v>
      </c>
      <c r="M24" s="277">
        <v>3.6</v>
      </c>
      <c r="N24" s="189">
        <v>3.1</v>
      </c>
      <c r="O24" s="105">
        <v>3.6</v>
      </c>
      <c r="P24" s="139">
        <v>4.3649925292879477</v>
      </c>
      <c r="Q24" s="136"/>
    </row>
    <row r="25" spans="1:17" x14ac:dyDescent="0.25">
      <c r="A25" s="4" t="s">
        <v>20</v>
      </c>
      <c r="B25" s="170">
        <f>AVERAGE(F25:P25)</f>
        <v>2.8102577011099408</v>
      </c>
      <c r="C25" s="170">
        <f>MIN(F25:P25)</f>
        <v>2.6</v>
      </c>
      <c r="D25" s="170">
        <f>MAX(F25:P25)</f>
        <v>3.020515402219881</v>
      </c>
      <c r="E25" s="113"/>
      <c r="F25" s="277"/>
      <c r="G25" s="78"/>
      <c r="H25" s="213"/>
      <c r="I25" s="196">
        <v>2.6</v>
      </c>
      <c r="J25" s="204"/>
      <c r="K25" s="288"/>
      <c r="L25" s="255"/>
      <c r="M25" s="277"/>
      <c r="N25" s="191"/>
      <c r="O25" s="130"/>
      <c r="P25" s="139">
        <v>3.020515402219881</v>
      </c>
      <c r="Q25" s="136"/>
    </row>
    <row r="26" spans="1:17" x14ac:dyDescent="0.25">
      <c r="A26" s="4"/>
      <c r="B26" s="79"/>
      <c r="C26" s="79"/>
      <c r="D26" s="79"/>
      <c r="E26" s="113"/>
      <c r="F26" s="277"/>
      <c r="G26" s="78"/>
      <c r="H26" s="213"/>
      <c r="I26" s="196"/>
      <c r="J26" s="204"/>
      <c r="K26" s="288"/>
      <c r="L26" s="229"/>
      <c r="M26" s="277"/>
      <c r="N26" s="189"/>
      <c r="O26" s="130"/>
      <c r="P26" s="139"/>
      <c r="Q26" s="136"/>
    </row>
    <row r="27" spans="1:17" x14ac:dyDescent="0.25">
      <c r="A27" s="9" t="s">
        <v>21</v>
      </c>
      <c r="B27" s="170">
        <f>AVERAGE(F27:P27)</f>
        <v>-2.9420071915495272</v>
      </c>
      <c r="C27" s="170">
        <f>MIN(F27:P27)</f>
        <v>-5.110035957747634</v>
      </c>
      <c r="D27" s="170">
        <f>MAX(F27:P27)</f>
        <v>-1.2</v>
      </c>
      <c r="E27" s="91"/>
      <c r="F27" s="277"/>
      <c r="G27" s="78">
        <v>-2.5</v>
      </c>
      <c r="H27" s="213"/>
      <c r="I27" s="196">
        <v>-1.9</v>
      </c>
      <c r="J27" s="204">
        <v>-1.2</v>
      </c>
      <c r="K27" s="288"/>
      <c r="L27" s="200">
        <v>-4</v>
      </c>
      <c r="M27" s="277"/>
      <c r="N27" s="189"/>
      <c r="O27" s="130"/>
      <c r="P27" s="139">
        <v>-5.110035957747634</v>
      </c>
      <c r="Q27" s="136"/>
    </row>
    <row r="28" spans="1:17" x14ac:dyDescent="0.25">
      <c r="A28" s="4"/>
      <c r="B28" s="79"/>
      <c r="C28" s="79"/>
      <c r="D28" s="79"/>
      <c r="E28" s="113"/>
      <c r="F28" s="277"/>
      <c r="G28" s="78"/>
      <c r="H28" s="213"/>
      <c r="I28" s="196"/>
      <c r="J28" s="204"/>
      <c r="K28" s="288"/>
      <c r="L28" s="229"/>
      <c r="M28" s="277"/>
      <c r="N28" s="189"/>
      <c r="O28" s="130"/>
      <c r="P28" s="139"/>
      <c r="Q28" s="136"/>
    </row>
    <row r="29" spans="1:17" x14ac:dyDescent="0.25">
      <c r="A29" s="9" t="s">
        <v>22</v>
      </c>
      <c r="B29" s="90"/>
      <c r="C29" s="90"/>
      <c r="D29" s="90"/>
      <c r="E29" s="91"/>
      <c r="F29" s="277"/>
      <c r="G29" s="78"/>
      <c r="H29" s="213"/>
      <c r="I29" s="196"/>
      <c r="J29" s="204"/>
      <c r="K29" s="288"/>
      <c r="L29" s="229"/>
      <c r="M29" s="277"/>
      <c r="N29" s="189"/>
      <c r="O29" s="130"/>
      <c r="P29" s="139"/>
      <c r="Q29" s="136"/>
    </row>
    <row r="30" spans="1:17" x14ac:dyDescent="0.25">
      <c r="A30" s="10" t="s">
        <v>23</v>
      </c>
      <c r="B30" s="170">
        <f>AVERAGE(F30:P30)</f>
        <v>-4.802987571513218</v>
      </c>
      <c r="C30" s="170">
        <f>MIN(F30:P30)</f>
        <v>-5.7</v>
      </c>
      <c r="D30" s="170">
        <f>MAX(F30:P30)</f>
        <v>-3.6</v>
      </c>
      <c r="E30" s="92"/>
      <c r="F30" s="277"/>
      <c r="G30" s="78">
        <v>-4.9000000000000004</v>
      </c>
      <c r="H30" s="213">
        <v>-5.3</v>
      </c>
      <c r="I30" s="196">
        <v>-4.0999999999999996</v>
      </c>
      <c r="J30" s="137">
        <v>-3.6</v>
      </c>
      <c r="K30" s="288">
        <v>-4.7</v>
      </c>
      <c r="L30" s="229">
        <v>-5.7</v>
      </c>
      <c r="M30" s="115">
        <v>-4.0999999999999996</v>
      </c>
      <c r="N30" s="189">
        <v>-5.5</v>
      </c>
      <c r="O30" s="130"/>
      <c r="P30" s="139">
        <v>-5.3268881436189632</v>
      </c>
      <c r="Q30" s="136"/>
    </row>
    <row r="31" spans="1:17" x14ac:dyDescent="0.25">
      <c r="A31" s="10" t="s">
        <v>24</v>
      </c>
      <c r="B31" s="170">
        <f>AVERAGE(F31:P31)</f>
        <v>-2.2276265339164683</v>
      </c>
      <c r="C31" s="170">
        <f>MIN(F31:P31)</f>
        <v>-4.0999999999999996</v>
      </c>
      <c r="D31" s="170">
        <f>MAX(F31:P31)</f>
        <v>3.8</v>
      </c>
      <c r="E31" s="92"/>
      <c r="F31" s="277"/>
      <c r="G31" s="78">
        <v>-3.1</v>
      </c>
      <c r="H31" s="213">
        <v>-3.6</v>
      </c>
      <c r="I31" s="196">
        <v>-2.4</v>
      </c>
      <c r="J31" s="204">
        <v>-1.8</v>
      </c>
      <c r="K31" s="288">
        <v>-3</v>
      </c>
      <c r="L31" s="229">
        <v>-4.0999999999999996</v>
      </c>
      <c r="M31" s="277"/>
      <c r="N31" s="189">
        <v>3.8</v>
      </c>
      <c r="O31" s="156"/>
      <c r="P31" s="139">
        <v>-3.6210122713317463</v>
      </c>
      <c r="Q31" s="136"/>
    </row>
    <row r="32" spans="1:17" x14ac:dyDescent="0.25">
      <c r="A32" s="11" t="s">
        <v>25</v>
      </c>
      <c r="B32" s="81">
        <f>AVERAGE(F32:P32)</f>
        <v>105.7654159119308</v>
      </c>
      <c r="C32" s="81">
        <f>MIN(F32:P32)</f>
        <v>103</v>
      </c>
      <c r="D32" s="81">
        <f>MAX(F32:P32)</f>
        <v>108.3</v>
      </c>
      <c r="E32" s="92"/>
      <c r="F32" s="278"/>
      <c r="G32" s="117">
        <v>106</v>
      </c>
      <c r="H32" s="214">
        <v>108.1</v>
      </c>
      <c r="I32" s="81">
        <v>103.8</v>
      </c>
      <c r="J32" s="205">
        <v>103.7</v>
      </c>
      <c r="K32" s="289">
        <v>103</v>
      </c>
      <c r="L32" s="230">
        <v>108.3</v>
      </c>
      <c r="M32" s="278">
        <v>104.6</v>
      </c>
      <c r="N32" s="190">
        <v>106.3</v>
      </c>
      <c r="O32" s="158"/>
      <c r="P32" s="140">
        <v>108.08874320737733</v>
      </c>
      <c r="Q32" s="136"/>
    </row>
    <row r="33" spans="1:17" s="215" customFormat="1" x14ac:dyDescent="0.25">
      <c r="A33" s="18"/>
      <c r="B33" s="200"/>
      <c r="C33" s="200"/>
      <c r="D33" s="200"/>
      <c r="E33" s="92"/>
      <c r="F33" s="229"/>
      <c r="G33" s="302"/>
      <c r="H33" s="229"/>
      <c r="I33" s="236"/>
      <c r="J33" s="229"/>
      <c r="K33" s="229"/>
      <c r="L33" s="200"/>
      <c r="M33" s="229"/>
      <c r="N33" s="229"/>
      <c r="O33" s="166"/>
      <c r="P33" s="237"/>
      <c r="Q33" s="136"/>
    </row>
    <row r="34" spans="1:17" s="215" customFormat="1" x14ac:dyDescent="0.25">
      <c r="A34" s="18"/>
      <c r="B34" s="200"/>
      <c r="C34" s="200"/>
      <c r="D34" s="200"/>
      <c r="E34" s="92"/>
      <c r="F34" s="229"/>
      <c r="G34" s="302"/>
      <c r="H34" s="229"/>
      <c r="I34" s="236"/>
      <c r="J34" s="229"/>
      <c r="K34" s="229"/>
      <c r="L34" s="200"/>
      <c r="M34" s="229"/>
      <c r="N34" s="229"/>
      <c r="O34" s="166"/>
      <c r="P34" s="237"/>
      <c r="Q34" s="136"/>
    </row>
    <row r="35" spans="1:17" s="215" customFormat="1" x14ac:dyDescent="0.25">
      <c r="A35" s="17" t="s">
        <v>29</v>
      </c>
      <c r="B35" s="93"/>
      <c r="C35" s="93"/>
      <c r="D35" s="93"/>
      <c r="E35" s="91"/>
      <c r="F35" s="94"/>
      <c r="G35" s="94"/>
      <c r="H35" s="94"/>
      <c r="I35" s="102"/>
      <c r="J35" s="94"/>
      <c r="K35" s="94"/>
      <c r="L35" s="256"/>
      <c r="M35" s="94"/>
      <c r="N35" s="94"/>
      <c r="O35" s="94"/>
      <c r="P35" s="142"/>
      <c r="Q35" s="136"/>
    </row>
    <row r="36" spans="1:17" s="215" customFormat="1" x14ac:dyDescent="0.25">
      <c r="A36" s="78" t="s">
        <v>45</v>
      </c>
      <c r="B36" s="196">
        <f>AVERAGE(F36:P36)</f>
        <v>0.03</v>
      </c>
      <c r="C36" s="196">
        <f>MIN(F36:O36)</f>
        <v>-0.6</v>
      </c>
      <c r="D36" s="196">
        <f>MAX(F36:O36)</f>
        <v>0.4</v>
      </c>
      <c r="E36" s="89"/>
      <c r="F36" s="105">
        <v>0.4</v>
      </c>
      <c r="G36" s="105">
        <v>0</v>
      </c>
      <c r="H36" s="105">
        <v>0.3</v>
      </c>
      <c r="I36" s="103">
        <v>-0.1</v>
      </c>
      <c r="J36" s="105">
        <v>-0.1</v>
      </c>
      <c r="K36" s="105">
        <v>0.1</v>
      </c>
      <c r="L36" s="196">
        <v>0.1</v>
      </c>
      <c r="M36" s="105"/>
      <c r="N36" s="105">
        <v>-0.6</v>
      </c>
      <c r="O36" s="105">
        <v>-0.2</v>
      </c>
      <c r="P36" s="139">
        <v>0.4</v>
      </c>
      <c r="Q36" s="136"/>
    </row>
    <row r="37" spans="1:17" s="215" customFormat="1" x14ac:dyDescent="0.25">
      <c r="A37" s="117" t="s">
        <v>46</v>
      </c>
      <c r="B37" s="81">
        <f>AVERAGE(F37:P37)</f>
        <v>0.23749999999999999</v>
      </c>
      <c r="C37" s="81">
        <f>MIN(F37:O37)</f>
        <v>-0.1</v>
      </c>
      <c r="D37" s="81">
        <f>MAX(F37:O37)</f>
        <v>0.5</v>
      </c>
      <c r="E37" s="89"/>
      <c r="F37" s="106">
        <v>0.2</v>
      </c>
      <c r="G37" s="106">
        <v>-0.1</v>
      </c>
      <c r="H37" s="106">
        <v>0.3</v>
      </c>
      <c r="I37" s="104">
        <v>0.4</v>
      </c>
      <c r="J37" s="106">
        <v>0.1</v>
      </c>
      <c r="K37" s="106">
        <v>0.3</v>
      </c>
      <c r="L37" s="81">
        <v>0.2</v>
      </c>
      <c r="M37" s="106"/>
      <c r="N37" s="106">
        <v>0.5</v>
      </c>
      <c r="O37" s="106"/>
      <c r="P37" s="140"/>
      <c r="Q37" s="136"/>
    </row>
    <row r="38" spans="1:17" x14ac:dyDescent="0.25">
      <c r="A38" s="21"/>
      <c r="B38" s="18"/>
      <c r="C38" s="18"/>
      <c r="D38" s="18"/>
      <c r="E38" s="18"/>
      <c r="L38" s="163"/>
      <c r="P38" s="215"/>
    </row>
    <row r="39" spans="1:17" s="164" customFormat="1" x14ac:dyDescent="0.25">
      <c r="A39" s="18"/>
      <c r="B39" s="18"/>
      <c r="C39" s="18"/>
      <c r="D39" s="18"/>
      <c r="E39" s="18"/>
      <c r="G39" s="246"/>
      <c r="L39" s="163"/>
      <c r="P39" s="215"/>
    </row>
    <row r="40" spans="1:17" s="164" customFormat="1" x14ac:dyDescent="0.25">
      <c r="A40" s="22">
        <v>2024</v>
      </c>
      <c r="B40" s="98"/>
      <c r="C40" s="98"/>
      <c r="D40" s="98"/>
      <c r="E40" s="99"/>
      <c r="F40" s="94"/>
      <c r="G40" s="94"/>
      <c r="H40" s="94"/>
      <c r="I40" s="102"/>
      <c r="J40" s="120"/>
      <c r="K40" s="94"/>
      <c r="L40" s="256"/>
      <c r="M40" s="94"/>
      <c r="N40" s="120"/>
      <c r="O40" s="94"/>
      <c r="P40" s="142"/>
      <c r="Q40" s="135"/>
    </row>
    <row r="41" spans="1:17" s="164" customFormat="1" x14ac:dyDescent="0.25">
      <c r="A41" s="4"/>
      <c r="B41" s="170"/>
      <c r="C41" s="170"/>
      <c r="D41" s="170"/>
      <c r="E41" s="181"/>
      <c r="F41" s="105"/>
      <c r="G41" s="105"/>
      <c r="H41" s="105"/>
      <c r="I41" s="103"/>
      <c r="J41" s="119"/>
      <c r="K41" s="105"/>
      <c r="L41" s="196"/>
      <c r="M41" s="105"/>
      <c r="N41" s="119"/>
      <c r="O41" s="105"/>
      <c r="P41" s="139"/>
      <c r="Q41" s="135"/>
    </row>
    <row r="42" spans="1:17" s="164" customFormat="1" x14ac:dyDescent="0.25">
      <c r="A42" s="9" t="s">
        <v>3</v>
      </c>
      <c r="B42" s="90"/>
      <c r="C42" s="90"/>
      <c r="D42" s="90"/>
      <c r="E42" s="91"/>
      <c r="F42" s="105"/>
      <c r="G42" s="105"/>
      <c r="H42" s="105"/>
      <c r="I42" s="103"/>
      <c r="J42" s="119"/>
      <c r="K42" s="105"/>
      <c r="L42" s="196"/>
      <c r="M42" s="105"/>
      <c r="N42" s="119"/>
      <c r="O42" s="216"/>
      <c r="P42" s="139"/>
      <c r="Q42" s="135"/>
    </row>
    <row r="43" spans="1:17" s="164" customFormat="1" x14ac:dyDescent="0.25">
      <c r="A43" s="4" t="s">
        <v>4</v>
      </c>
      <c r="B43" s="170">
        <f t="shared" ref="B43:B53" si="3">AVERAGE(F43:P43)</f>
        <v>1.2766231815195832</v>
      </c>
      <c r="C43" s="170">
        <f t="shared" ref="C43:C53" si="4">MIN(F43:P43)</f>
        <v>0.5</v>
      </c>
      <c r="D43" s="170">
        <f t="shared" ref="D43:D53" si="5">MAX(F43:P43)</f>
        <v>2</v>
      </c>
      <c r="E43" s="181"/>
      <c r="F43" s="277">
        <v>1.2</v>
      </c>
      <c r="G43" s="246">
        <v>0.5</v>
      </c>
      <c r="H43" s="182">
        <v>0.9</v>
      </c>
      <c r="I43" s="105">
        <v>1.8</v>
      </c>
      <c r="J43" s="178">
        <v>1.5</v>
      </c>
      <c r="K43" s="291">
        <v>0.8</v>
      </c>
      <c r="L43" s="275">
        <v>1.2</v>
      </c>
      <c r="M43" s="137">
        <v>1.5</v>
      </c>
      <c r="N43" s="175">
        <v>2</v>
      </c>
      <c r="O43" s="105">
        <v>0.9104817327742154</v>
      </c>
      <c r="P43" s="139">
        <v>1.7323732639412004</v>
      </c>
      <c r="Q43" s="136"/>
    </row>
    <row r="44" spans="1:17" s="164" customFormat="1" x14ac:dyDescent="0.25">
      <c r="A44" s="4" t="s">
        <v>5</v>
      </c>
      <c r="B44" s="170">
        <f t="shared" si="3"/>
        <v>1.676310832856726</v>
      </c>
      <c r="C44" s="170">
        <f t="shared" si="4"/>
        <v>0.7</v>
      </c>
      <c r="D44" s="170">
        <f t="shared" si="5"/>
        <v>3.3</v>
      </c>
      <c r="E44" s="181"/>
      <c r="F44" s="277"/>
      <c r="G44" s="246">
        <v>0.7</v>
      </c>
      <c r="H44" s="178">
        <v>3.3</v>
      </c>
      <c r="I44" s="105">
        <v>2.2000000000000002</v>
      </c>
      <c r="J44" s="178">
        <v>1.4</v>
      </c>
      <c r="K44" s="291">
        <v>1.1000000000000001</v>
      </c>
      <c r="L44" s="275">
        <v>1.7</v>
      </c>
      <c r="M44" s="273"/>
      <c r="N44" s="175">
        <v>1.9</v>
      </c>
      <c r="O44" s="105">
        <v>0.72087280497845629</v>
      </c>
      <c r="P44" s="139">
        <v>2.0659246907320794</v>
      </c>
      <c r="Q44" s="136"/>
    </row>
    <row r="45" spans="1:17" s="164" customFormat="1" x14ac:dyDescent="0.25">
      <c r="A45" s="4" t="s">
        <v>6</v>
      </c>
      <c r="B45" s="170">
        <f t="shared" si="3"/>
        <v>1.3204838987111414</v>
      </c>
      <c r="C45" s="170">
        <f t="shared" si="4"/>
        <v>0.6</v>
      </c>
      <c r="D45" s="170">
        <f t="shared" si="5"/>
        <v>2.4216865295999979</v>
      </c>
      <c r="E45" s="181"/>
      <c r="F45" s="277"/>
      <c r="G45" s="246">
        <v>0.6</v>
      </c>
      <c r="H45" s="178">
        <v>1.4</v>
      </c>
      <c r="I45" s="105">
        <v>1.2</v>
      </c>
      <c r="J45" s="178">
        <v>1</v>
      </c>
      <c r="K45" s="291">
        <v>1.8</v>
      </c>
      <c r="L45" s="275">
        <v>1.5</v>
      </c>
      <c r="M45" s="273"/>
      <c r="N45" s="175">
        <v>1</v>
      </c>
      <c r="O45" s="105">
        <v>2.4216865295999979</v>
      </c>
      <c r="P45" s="139">
        <v>0.96266855880027258</v>
      </c>
      <c r="Q45" s="136"/>
    </row>
    <row r="46" spans="1:17" s="164" customFormat="1" x14ac:dyDescent="0.25">
      <c r="A46" s="4" t="s">
        <v>7</v>
      </c>
      <c r="B46" s="170">
        <f t="shared" si="3"/>
        <v>2.0565638152406991</v>
      </c>
      <c r="C46" s="170">
        <f t="shared" si="4"/>
        <v>0.7</v>
      </c>
      <c r="D46" s="170">
        <f t="shared" si="5"/>
        <v>3.65233755189458</v>
      </c>
      <c r="E46" s="181"/>
      <c r="F46" s="277"/>
      <c r="G46" s="246">
        <v>0.7</v>
      </c>
      <c r="H46" s="178">
        <v>2.8</v>
      </c>
      <c r="I46" s="105">
        <v>1.5</v>
      </c>
      <c r="J46" s="178">
        <v>1.3</v>
      </c>
      <c r="K46" s="293">
        <v>1.4</v>
      </c>
      <c r="L46" s="115">
        <v>2.6</v>
      </c>
      <c r="M46" s="273"/>
      <c r="N46" s="175">
        <v>3.3</v>
      </c>
      <c r="O46" s="105">
        <v>1.2567367852717171</v>
      </c>
      <c r="P46" s="139">
        <v>3.65233755189458</v>
      </c>
      <c r="Q46" s="136"/>
    </row>
    <row r="47" spans="1:17" s="164" customFormat="1" x14ac:dyDescent="0.25">
      <c r="A47" s="4" t="s">
        <v>8</v>
      </c>
      <c r="B47" s="170">
        <f t="shared" si="3"/>
        <v>2.3693993404307121</v>
      </c>
      <c r="C47" s="170">
        <f t="shared" si="4"/>
        <v>1.2567367852717393</v>
      </c>
      <c r="D47" s="170">
        <f t="shared" si="5"/>
        <v>5.0596592573125321</v>
      </c>
      <c r="E47" s="181"/>
      <c r="F47" s="277"/>
      <c r="G47" s="246"/>
      <c r="H47" s="178"/>
      <c r="I47" s="105">
        <v>1.5</v>
      </c>
      <c r="J47" s="178"/>
      <c r="K47" s="293">
        <v>1.9</v>
      </c>
      <c r="L47" s="115">
        <v>2.5</v>
      </c>
      <c r="M47" s="273"/>
      <c r="N47" s="181">
        <v>2</v>
      </c>
      <c r="O47" s="105">
        <v>1.2567367852717393</v>
      </c>
      <c r="P47" s="139">
        <v>5.0596592573125321</v>
      </c>
      <c r="Q47" s="136"/>
    </row>
    <row r="48" spans="1:17" s="164" customFormat="1" x14ac:dyDescent="0.25">
      <c r="A48" s="4" t="s">
        <v>9</v>
      </c>
      <c r="B48" s="170">
        <f t="shared" si="3"/>
        <v>2.4736965585892392</v>
      </c>
      <c r="C48" s="170">
        <f t="shared" si="4"/>
        <v>1.2567367852717393</v>
      </c>
      <c r="D48" s="170">
        <f t="shared" si="5"/>
        <v>4.3854425662636976</v>
      </c>
      <c r="E48" s="181"/>
      <c r="F48" s="277"/>
      <c r="G48" s="246"/>
      <c r="H48" s="178"/>
      <c r="I48" s="105">
        <v>1.5</v>
      </c>
      <c r="J48" s="178"/>
      <c r="K48" s="293">
        <v>1.4</v>
      </c>
      <c r="L48" s="115">
        <v>2.6</v>
      </c>
      <c r="M48" s="273"/>
      <c r="N48" s="181">
        <v>3.7</v>
      </c>
      <c r="O48" s="105">
        <v>1.2567367852717393</v>
      </c>
      <c r="P48" s="139">
        <v>4.3854425662636976</v>
      </c>
      <c r="Q48" s="136"/>
    </row>
    <row r="49" spans="1:17" s="164" customFormat="1" x14ac:dyDescent="0.25">
      <c r="A49" s="4" t="s">
        <v>10</v>
      </c>
      <c r="B49" s="170">
        <f t="shared" si="3"/>
        <v>1.3659332281802261</v>
      </c>
      <c r="C49" s="170">
        <f t="shared" si="4"/>
        <v>0.7</v>
      </c>
      <c r="D49" s="170">
        <f t="shared" si="5"/>
        <v>2.8</v>
      </c>
      <c r="E49" s="181"/>
      <c r="F49" s="277"/>
      <c r="G49" s="246"/>
      <c r="H49" s="178"/>
      <c r="I49" s="105">
        <v>1.5</v>
      </c>
      <c r="J49" s="178"/>
      <c r="K49" s="293">
        <v>1.2</v>
      </c>
      <c r="L49" s="115">
        <v>0.7</v>
      </c>
      <c r="M49" s="273"/>
      <c r="N49" s="181">
        <v>2.8</v>
      </c>
      <c r="O49" s="105">
        <v>1.2567367852716949</v>
      </c>
      <c r="P49" s="139">
        <v>0.73886258380966296</v>
      </c>
      <c r="Q49" s="136"/>
    </row>
    <row r="50" spans="1:17" s="164" customFormat="1" x14ac:dyDescent="0.25">
      <c r="A50" s="4" t="s">
        <v>11</v>
      </c>
      <c r="B50" s="170">
        <f t="shared" si="3"/>
        <v>-5.0395642784287688E-2</v>
      </c>
      <c r="C50" s="170">
        <f t="shared" si="4"/>
        <v>-0.3</v>
      </c>
      <c r="D50" s="170">
        <f t="shared" si="5"/>
        <v>0</v>
      </c>
      <c r="E50" s="181"/>
      <c r="F50" s="277"/>
      <c r="G50" s="246">
        <v>0</v>
      </c>
      <c r="H50" s="178"/>
      <c r="I50" s="105"/>
      <c r="J50" s="178">
        <v>0</v>
      </c>
      <c r="K50" s="293">
        <v>-0.3</v>
      </c>
      <c r="L50" s="80">
        <v>0</v>
      </c>
      <c r="M50" s="273"/>
      <c r="N50" s="188">
        <v>0</v>
      </c>
      <c r="O50" s="105"/>
      <c r="P50" s="139">
        <v>-2.3738567057261617E-3</v>
      </c>
      <c r="Q50" s="136"/>
    </row>
    <row r="51" spans="1:17" s="164" customFormat="1" x14ac:dyDescent="0.25">
      <c r="A51" s="4" t="s">
        <v>12</v>
      </c>
      <c r="B51" s="170">
        <f t="shared" si="3"/>
        <v>2.0660682992881272</v>
      </c>
      <c r="C51" s="170">
        <f t="shared" si="4"/>
        <v>-1.3278116818328578</v>
      </c>
      <c r="D51" s="170">
        <f t="shared" si="5"/>
        <v>4.4000000000000004</v>
      </c>
      <c r="E51" s="181"/>
      <c r="F51" s="277"/>
      <c r="G51" s="246">
        <v>1.5</v>
      </c>
      <c r="H51" s="178">
        <v>4</v>
      </c>
      <c r="I51" s="105">
        <v>2.8</v>
      </c>
      <c r="J51" s="178">
        <v>2</v>
      </c>
      <c r="K51" s="293">
        <v>1.6</v>
      </c>
      <c r="L51" s="80">
        <v>2</v>
      </c>
      <c r="M51" s="273"/>
      <c r="N51" s="188">
        <v>4.4000000000000004</v>
      </c>
      <c r="O51" s="105">
        <v>-1.3278116818328578</v>
      </c>
      <c r="P51" s="139">
        <v>1.6224263754260004</v>
      </c>
      <c r="Q51" s="136"/>
    </row>
    <row r="52" spans="1:17" s="164" customFormat="1" x14ac:dyDescent="0.25">
      <c r="A52" s="4" t="s">
        <v>13</v>
      </c>
      <c r="B52" s="170">
        <f t="shared" si="3"/>
        <v>2.2817415748636165</v>
      </c>
      <c r="C52" s="170">
        <f t="shared" si="4"/>
        <v>-0.97610704084152289</v>
      </c>
      <c r="D52" s="170">
        <f t="shared" si="5"/>
        <v>4.4000000000000004</v>
      </c>
      <c r="E52" s="181"/>
      <c r="F52" s="277"/>
      <c r="G52" s="246">
        <v>1.7</v>
      </c>
      <c r="H52" s="178">
        <v>4.4000000000000004</v>
      </c>
      <c r="I52" s="105">
        <v>2.8</v>
      </c>
      <c r="J52" s="178">
        <v>1.7</v>
      </c>
      <c r="K52" s="293">
        <v>1.9</v>
      </c>
      <c r="L52" s="115">
        <v>2.6</v>
      </c>
      <c r="M52" s="273"/>
      <c r="N52" s="178">
        <v>4.4000000000000004</v>
      </c>
      <c r="O52" s="105">
        <v>-0.97610704084152289</v>
      </c>
      <c r="P52" s="139">
        <v>2.0117812146140723</v>
      </c>
      <c r="Q52" s="136"/>
    </row>
    <row r="53" spans="1:17" s="164" customFormat="1" x14ac:dyDescent="0.25">
      <c r="A53" s="4" t="s">
        <v>14</v>
      </c>
      <c r="B53" s="170">
        <f t="shared" si="3"/>
        <v>-0.11954937749650485</v>
      </c>
      <c r="C53" s="170">
        <f t="shared" si="4"/>
        <v>-0.5</v>
      </c>
      <c r="D53" s="170">
        <f t="shared" si="5"/>
        <v>0.3</v>
      </c>
      <c r="E53" s="181"/>
      <c r="F53" s="277"/>
      <c r="G53" s="246">
        <v>-0.1</v>
      </c>
      <c r="H53" s="178"/>
      <c r="I53" s="105">
        <v>0</v>
      </c>
      <c r="J53" s="178">
        <v>0.3</v>
      </c>
      <c r="K53" s="293">
        <v>-0.2</v>
      </c>
      <c r="L53" s="115">
        <v>-0.5</v>
      </c>
      <c r="M53" s="273"/>
      <c r="N53" s="178">
        <v>0.1</v>
      </c>
      <c r="O53" s="105"/>
      <c r="P53" s="139">
        <v>-0.43684564247553387</v>
      </c>
      <c r="Q53" s="136"/>
    </row>
    <row r="54" spans="1:17" s="164" customFormat="1" x14ac:dyDescent="0.25">
      <c r="A54" s="4"/>
      <c r="B54" s="170"/>
      <c r="C54" s="170"/>
      <c r="D54" s="170"/>
      <c r="E54" s="181"/>
      <c r="F54" s="277"/>
      <c r="G54" s="246"/>
      <c r="H54" s="178"/>
      <c r="I54" s="105"/>
      <c r="J54" s="178"/>
      <c r="K54" s="291"/>
      <c r="L54" s="275"/>
      <c r="M54" s="273"/>
      <c r="N54" s="178"/>
      <c r="O54" s="105"/>
      <c r="P54" s="139"/>
      <c r="Q54" s="136"/>
    </row>
    <row r="55" spans="1:17" s="164" customFormat="1" x14ac:dyDescent="0.25">
      <c r="A55" s="9" t="s">
        <v>15</v>
      </c>
      <c r="B55" s="90"/>
      <c r="C55" s="90"/>
      <c r="D55" s="90"/>
      <c r="E55" s="91"/>
      <c r="F55" s="277"/>
      <c r="G55" s="246"/>
      <c r="H55" s="178"/>
      <c r="I55" s="105"/>
      <c r="J55" s="178"/>
      <c r="K55" s="291"/>
      <c r="L55" s="275"/>
      <c r="M55" s="273"/>
      <c r="N55" s="178"/>
      <c r="O55" s="105"/>
      <c r="P55" s="139"/>
      <c r="Q55" s="136"/>
    </row>
    <row r="56" spans="1:17" s="164" customFormat="1" x14ac:dyDescent="0.25">
      <c r="A56" s="4" t="s">
        <v>16</v>
      </c>
      <c r="B56" s="170">
        <f>AVERAGE(F56:P56)</f>
        <v>0.60279450984183036</v>
      </c>
      <c r="C56" s="170">
        <f>MIN(F56:P56)</f>
        <v>0</v>
      </c>
      <c r="D56" s="170">
        <f>MAX(F56:P56)</f>
        <v>1.5</v>
      </c>
      <c r="E56" s="181"/>
      <c r="F56" s="277"/>
      <c r="G56" s="246">
        <v>0</v>
      </c>
      <c r="H56" s="178"/>
      <c r="I56" s="105">
        <v>1.5</v>
      </c>
      <c r="J56" s="178"/>
      <c r="K56" s="293">
        <v>0.3</v>
      </c>
      <c r="L56" s="115">
        <v>0.6</v>
      </c>
      <c r="M56" s="273"/>
      <c r="N56" s="178">
        <v>0.8</v>
      </c>
      <c r="O56" s="105"/>
      <c r="P56" s="139">
        <v>0.41676705905098199</v>
      </c>
      <c r="Q56" s="136"/>
    </row>
    <row r="57" spans="1:17" s="164" customFormat="1" x14ac:dyDescent="0.25">
      <c r="A57" s="4" t="s">
        <v>17</v>
      </c>
      <c r="B57" s="170">
        <f>AVERAGE(F57:P57)</f>
        <v>5.9416997653239472</v>
      </c>
      <c r="C57" s="170">
        <f>MIN(F57:P57)</f>
        <v>5.6</v>
      </c>
      <c r="D57" s="170">
        <f>MAX(F57:P57)</f>
        <v>6.4</v>
      </c>
      <c r="E57" s="181"/>
      <c r="F57" s="277"/>
      <c r="G57" s="246">
        <v>6.4</v>
      </c>
      <c r="H57" s="178">
        <v>6.2</v>
      </c>
      <c r="I57" s="105">
        <v>5.6</v>
      </c>
      <c r="J57" s="178">
        <v>6</v>
      </c>
      <c r="K57" s="293">
        <v>5.6</v>
      </c>
      <c r="L57" s="115">
        <v>5.9</v>
      </c>
      <c r="M57" s="273"/>
      <c r="N57" s="178">
        <v>5.7</v>
      </c>
      <c r="O57" s="105">
        <v>5.8</v>
      </c>
      <c r="P57" s="139">
        <v>6.275297887915519</v>
      </c>
      <c r="Q57" s="136"/>
    </row>
    <row r="58" spans="1:17" s="164" customFormat="1" x14ac:dyDescent="0.25">
      <c r="A58" s="4"/>
      <c r="B58" s="170"/>
      <c r="C58" s="170"/>
      <c r="D58" s="170"/>
      <c r="E58" s="181"/>
      <c r="F58" s="277"/>
      <c r="G58" s="246"/>
      <c r="H58" s="178"/>
      <c r="I58" s="105"/>
      <c r="J58" s="178"/>
      <c r="K58" s="291"/>
      <c r="L58" s="275"/>
      <c r="M58" s="273"/>
      <c r="N58" s="178"/>
      <c r="O58" s="105"/>
      <c r="P58" s="139"/>
      <c r="Q58" s="136"/>
    </row>
    <row r="59" spans="1:17" s="164" customFormat="1" x14ac:dyDescent="0.25">
      <c r="A59" s="9" t="s">
        <v>18</v>
      </c>
      <c r="B59" s="90"/>
      <c r="C59" s="90"/>
      <c r="D59" s="90"/>
      <c r="E59" s="91"/>
      <c r="F59" s="277"/>
      <c r="G59" s="246"/>
      <c r="H59" s="178"/>
      <c r="I59" s="105"/>
      <c r="J59" s="178"/>
      <c r="K59" s="291"/>
      <c r="L59" s="275"/>
      <c r="M59" s="273"/>
      <c r="N59" s="178"/>
      <c r="O59" s="105"/>
      <c r="P59" s="139"/>
      <c r="Q59" s="136"/>
    </row>
    <row r="60" spans="1:17" s="164" customFormat="1" x14ac:dyDescent="0.25">
      <c r="A60" s="4" t="s">
        <v>19</v>
      </c>
      <c r="B60" s="170">
        <f>AVERAGE(F60:P60)</f>
        <v>2.8009384211068968</v>
      </c>
      <c r="C60" s="170">
        <f>MIN(F60:P60)</f>
        <v>2.4</v>
      </c>
      <c r="D60" s="170">
        <f>MAX(F60:P60)</f>
        <v>3.8</v>
      </c>
      <c r="E60" s="181"/>
      <c r="F60" s="277">
        <v>3.8</v>
      </c>
      <c r="G60" s="246">
        <v>2.6</v>
      </c>
      <c r="H60" s="178">
        <v>3</v>
      </c>
      <c r="I60" s="105">
        <v>2.9</v>
      </c>
      <c r="J60" s="178">
        <v>2.7</v>
      </c>
      <c r="K60" s="291">
        <v>2.4</v>
      </c>
      <c r="L60" s="275">
        <v>2.8</v>
      </c>
      <c r="M60" s="273">
        <v>2.8</v>
      </c>
      <c r="N60" s="178">
        <v>3</v>
      </c>
      <c r="O60" s="105">
        <v>2.4</v>
      </c>
      <c r="P60" s="139">
        <v>2.4103226321758653</v>
      </c>
      <c r="Q60" s="136"/>
    </row>
    <row r="61" spans="1:17" s="164" customFormat="1" x14ac:dyDescent="0.25">
      <c r="A61" s="4" t="s">
        <v>20</v>
      </c>
      <c r="B61" s="170">
        <f>AVERAGE(F61:P61)</f>
        <v>2.0212150123640349</v>
      </c>
      <c r="C61" s="170">
        <f>MIN(F61:P61)</f>
        <v>1.74243002472807</v>
      </c>
      <c r="D61" s="170">
        <f>MAX(F61:P61)</f>
        <v>2.2999999999999998</v>
      </c>
      <c r="E61" s="181"/>
      <c r="F61" s="277"/>
      <c r="G61" s="246"/>
      <c r="H61" s="178"/>
      <c r="I61" s="105">
        <v>2.2999999999999998</v>
      </c>
      <c r="J61" s="178"/>
      <c r="K61" s="291"/>
      <c r="L61" s="261"/>
      <c r="M61" s="273"/>
      <c r="N61" s="180"/>
      <c r="O61" s="130"/>
      <c r="P61" s="139">
        <v>1.74243002472807</v>
      </c>
      <c r="Q61" s="136"/>
    </row>
    <row r="62" spans="1:17" s="164" customFormat="1" x14ac:dyDescent="0.25">
      <c r="A62" s="4"/>
      <c r="B62" s="170"/>
      <c r="C62" s="170"/>
      <c r="D62" s="170"/>
      <c r="E62" s="181"/>
      <c r="F62" s="277"/>
      <c r="G62" s="246"/>
      <c r="H62" s="178"/>
      <c r="I62" s="105"/>
      <c r="J62" s="178"/>
      <c r="K62" s="291"/>
      <c r="L62" s="275"/>
      <c r="M62" s="273"/>
      <c r="N62" s="178"/>
      <c r="O62" s="130"/>
      <c r="P62" s="139"/>
      <c r="Q62" s="136"/>
    </row>
    <row r="63" spans="1:17" s="164" customFormat="1" x14ac:dyDescent="0.25">
      <c r="A63" s="9" t="s">
        <v>21</v>
      </c>
      <c r="B63" s="170">
        <f>AVERAGE(F63:P63)</f>
        <v>-1.9857664984899563</v>
      </c>
      <c r="C63" s="170">
        <f>MIN(F63:P63)</f>
        <v>-4.6288324924497815</v>
      </c>
      <c r="D63" s="170">
        <f>MAX(F63:P63)</f>
        <v>-0.5</v>
      </c>
      <c r="E63" s="91"/>
      <c r="F63" s="277"/>
      <c r="G63" s="246">
        <v>-1</v>
      </c>
      <c r="H63" s="178"/>
      <c r="I63" s="105">
        <v>-0.5</v>
      </c>
      <c r="J63" s="178">
        <v>-0.8</v>
      </c>
      <c r="K63" s="291"/>
      <c r="L63" s="196">
        <v>-3</v>
      </c>
      <c r="M63" s="273"/>
      <c r="N63" s="180"/>
      <c r="O63" s="130"/>
      <c r="P63" s="139">
        <v>-4.6288324924497815</v>
      </c>
      <c r="Q63" s="136"/>
    </row>
    <row r="64" spans="1:17" s="164" customFormat="1" x14ac:dyDescent="0.25">
      <c r="A64" s="4"/>
      <c r="B64" s="170"/>
      <c r="C64" s="170"/>
      <c r="D64" s="170"/>
      <c r="E64" s="181"/>
      <c r="F64" s="277"/>
      <c r="G64" s="246"/>
      <c r="H64" s="178"/>
      <c r="I64" s="105"/>
      <c r="J64" s="178"/>
      <c r="K64" s="291"/>
      <c r="L64" s="275"/>
      <c r="M64" s="273"/>
      <c r="N64" s="178"/>
      <c r="O64" s="130"/>
      <c r="P64" s="139"/>
      <c r="Q64" s="136"/>
    </row>
    <row r="65" spans="1:17" s="164" customFormat="1" x14ac:dyDescent="0.25">
      <c r="A65" s="9" t="s">
        <v>22</v>
      </c>
      <c r="B65" s="90"/>
      <c r="C65" s="90"/>
      <c r="D65" s="90"/>
      <c r="E65" s="91"/>
      <c r="F65" s="277"/>
      <c r="G65" s="246"/>
      <c r="H65" s="178"/>
      <c r="I65" s="105"/>
      <c r="J65" s="178"/>
      <c r="K65" s="291"/>
      <c r="L65" s="275"/>
      <c r="M65" s="273"/>
      <c r="N65" s="178"/>
      <c r="O65" s="130"/>
      <c r="P65" s="139"/>
      <c r="Q65" s="136"/>
    </row>
    <row r="66" spans="1:17" s="164" customFormat="1" x14ac:dyDescent="0.25">
      <c r="A66" s="10" t="s">
        <v>23</v>
      </c>
      <c r="B66" s="170">
        <f>AVERAGE(F66:P66)</f>
        <v>-4.700108614430917</v>
      </c>
      <c r="C66" s="170">
        <f>MIN(F66:P66)</f>
        <v>-5.5</v>
      </c>
      <c r="D66" s="170">
        <f>MAX(F66:P66)</f>
        <v>-3.3</v>
      </c>
      <c r="E66" s="92"/>
      <c r="F66" s="277"/>
      <c r="G66" s="246">
        <v>-4.8</v>
      </c>
      <c r="H66" s="178">
        <v>-5.0999999999999996</v>
      </c>
      <c r="I66" s="105">
        <v>-4</v>
      </c>
      <c r="J66" s="178">
        <v>-3.3</v>
      </c>
      <c r="K66" s="291">
        <v>-5.0999999999999996</v>
      </c>
      <c r="L66" s="275">
        <v>-5.4</v>
      </c>
      <c r="M66" s="137">
        <v>-4.2</v>
      </c>
      <c r="N66" s="177">
        <v>-5.5</v>
      </c>
      <c r="O66" s="130"/>
      <c r="P66" s="139">
        <v>-4.9009775298782623</v>
      </c>
      <c r="Q66" s="136"/>
    </row>
    <row r="67" spans="1:17" s="164" customFormat="1" x14ac:dyDescent="0.25">
      <c r="A67" s="10" t="s">
        <v>24</v>
      </c>
      <c r="B67" s="170">
        <f>AVERAGE(F67:P67)</f>
        <v>-2.9205467575043547</v>
      </c>
      <c r="C67" s="170">
        <f>MIN(F67:P67)</f>
        <v>-3.7</v>
      </c>
      <c r="D67" s="170">
        <f>MAX(F67:P67)</f>
        <v>-1.7</v>
      </c>
      <c r="E67" s="92"/>
      <c r="F67" s="277"/>
      <c r="G67" s="246">
        <v>-2.6</v>
      </c>
      <c r="H67" s="178">
        <v>-3.3</v>
      </c>
      <c r="I67" s="105">
        <v>-2.2000000000000002</v>
      </c>
      <c r="J67" s="178">
        <v>-1.7</v>
      </c>
      <c r="K67" s="291">
        <v>-3.3</v>
      </c>
      <c r="L67" s="275">
        <v>-3.7</v>
      </c>
      <c r="M67" s="273"/>
      <c r="N67" s="181">
        <v>-3.5</v>
      </c>
      <c r="O67" s="156"/>
      <c r="P67" s="139">
        <v>-3.0643740600348361</v>
      </c>
      <c r="Q67" s="136"/>
    </row>
    <row r="68" spans="1:17" s="164" customFormat="1" x14ac:dyDescent="0.25">
      <c r="A68" s="11" t="s">
        <v>25</v>
      </c>
      <c r="B68" s="81">
        <f>AVERAGE(F68:P68)</f>
        <v>106.93030960576014</v>
      </c>
      <c r="C68" s="81">
        <f>MIN(F68:P68)</f>
        <v>103</v>
      </c>
      <c r="D68" s="81">
        <f>MAX(F68:P68)</f>
        <v>110.3</v>
      </c>
      <c r="E68" s="92"/>
      <c r="F68" s="278"/>
      <c r="G68" s="311">
        <v>107.8</v>
      </c>
      <c r="H68" s="179">
        <v>109.7</v>
      </c>
      <c r="I68" s="106">
        <v>103.7</v>
      </c>
      <c r="J68" s="179">
        <v>103</v>
      </c>
      <c r="K68" s="292">
        <v>105.4</v>
      </c>
      <c r="L68" s="276">
        <v>110.3</v>
      </c>
      <c r="M68" s="274">
        <v>106.1</v>
      </c>
      <c r="N68" s="176">
        <v>106.5</v>
      </c>
      <c r="O68" s="158"/>
      <c r="P68" s="140">
        <v>109.87278645184129</v>
      </c>
      <c r="Q68" s="136"/>
    </row>
    <row r="69" spans="1:17" s="164" customFormat="1" x14ac:dyDescent="0.25">
      <c r="A69" s="18"/>
      <c r="B69" s="18"/>
      <c r="C69" s="18"/>
      <c r="D69" s="18"/>
      <c r="E69" s="18"/>
      <c r="G69" s="246"/>
      <c r="I69" s="89"/>
      <c r="L69" s="252"/>
      <c r="Q69" s="136"/>
    </row>
    <row r="70" spans="1:17" s="164" customFormat="1" x14ac:dyDescent="0.25">
      <c r="A70" s="18"/>
      <c r="B70" s="18"/>
      <c r="C70" s="18"/>
      <c r="D70" s="18"/>
      <c r="E70" s="18"/>
      <c r="G70" s="246"/>
      <c r="L70" s="252"/>
      <c r="Q70" s="136"/>
    </row>
    <row r="71" spans="1:17" x14ac:dyDescent="0.25">
      <c r="A71" s="22">
        <v>2025</v>
      </c>
      <c r="B71" s="98"/>
      <c r="C71" s="98"/>
      <c r="D71" s="98"/>
      <c r="E71" s="99"/>
      <c r="F71" s="94"/>
      <c r="G71" s="94"/>
      <c r="H71" s="94"/>
      <c r="I71" s="102"/>
      <c r="J71" s="94"/>
      <c r="K71" s="94"/>
      <c r="L71" s="184"/>
      <c r="M71" s="94"/>
      <c r="N71" s="94"/>
      <c r="O71" s="94"/>
      <c r="P71" s="142"/>
      <c r="Q71" s="136"/>
    </row>
    <row r="72" spans="1:17" x14ac:dyDescent="0.25">
      <c r="A72" s="4"/>
      <c r="B72" s="196"/>
      <c r="C72" s="196"/>
      <c r="D72" s="196"/>
      <c r="E72" s="200"/>
      <c r="F72" s="105"/>
      <c r="G72" s="105"/>
      <c r="H72" s="105"/>
      <c r="I72" s="103"/>
      <c r="J72" s="119"/>
      <c r="K72" s="105"/>
      <c r="L72" s="185"/>
      <c r="M72" s="105"/>
      <c r="N72" s="105"/>
      <c r="O72" s="105"/>
      <c r="P72" s="139"/>
    </row>
    <row r="73" spans="1:17" x14ac:dyDescent="0.25">
      <c r="A73" s="9" t="s">
        <v>3</v>
      </c>
      <c r="B73" s="90"/>
      <c r="C73" s="90"/>
      <c r="D73" s="90"/>
      <c r="E73" s="91"/>
      <c r="F73" s="105"/>
      <c r="G73" s="105"/>
      <c r="H73" s="105"/>
      <c r="I73" s="103"/>
      <c r="J73" s="119"/>
      <c r="K73" s="105"/>
      <c r="L73" s="185"/>
      <c r="M73" s="105"/>
      <c r="N73" s="105"/>
      <c r="O73" s="197"/>
      <c r="P73" s="139"/>
    </row>
    <row r="74" spans="1:17" x14ac:dyDescent="0.25">
      <c r="A74" s="4" t="s">
        <v>4</v>
      </c>
      <c r="B74" s="196">
        <f t="shared" ref="B74:B84" si="6">AVERAGE(F74:P74)</f>
        <v>1.8333965113000914</v>
      </c>
      <c r="C74" s="196">
        <f t="shared" ref="C74:C84" si="7">MIN(F74:P74)</f>
        <v>1.4</v>
      </c>
      <c r="D74" s="196">
        <f t="shared" ref="D74:D84" si="8">MAX(F74:P74)</f>
        <v>2.2429149654538794</v>
      </c>
      <c r="E74" s="200"/>
      <c r="F74" s="277"/>
      <c r="G74" s="277"/>
      <c r="H74" s="197"/>
      <c r="I74" s="80">
        <v>1.9</v>
      </c>
      <c r="J74" s="204"/>
      <c r="K74" s="294">
        <v>1.4</v>
      </c>
      <c r="L74" s="219"/>
      <c r="M74" s="201"/>
      <c r="N74" s="201"/>
      <c r="O74" s="105">
        <v>2.2429149654538794</v>
      </c>
      <c r="P74" s="130">
        <v>1.7906710797464864</v>
      </c>
    </row>
    <row r="75" spans="1:17" x14ac:dyDescent="0.25">
      <c r="A75" s="4" t="s">
        <v>5</v>
      </c>
      <c r="B75" s="196">
        <f t="shared" si="6"/>
        <v>1.6649495678460322</v>
      </c>
      <c r="C75" s="196">
        <f t="shared" si="7"/>
        <v>1.2</v>
      </c>
      <c r="D75" s="196">
        <f t="shared" si="8"/>
        <v>2.1</v>
      </c>
      <c r="E75" s="200"/>
      <c r="F75" s="277"/>
      <c r="G75" s="294"/>
      <c r="H75" s="204"/>
      <c r="I75" s="80">
        <v>2.1</v>
      </c>
      <c r="J75" s="204"/>
      <c r="K75" s="294">
        <v>1.2</v>
      </c>
      <c r="L75" s="219"/>
      <c r="M75" s="201"/>
      <c r="N75" s="201"/>
      <c r="O75" s="105">
        <v>1.5451640913439979</v>
      </c>
      <c r="P75" s="130">
        <v>1.8146341800401311</v>
      </c>
    </row>
    <row r="76" spans="1:17" x14ac:dyDescent="0.25">
      <c r="A76" s="4" t="s">
        <v>6</v>
      </c>
      <c r="B76" s="196">
        <f t="shared" si="6"/>
        <v>1.5303920921754859</v>
      </c>
      <c r="C76" s="196">
        <f t="shared" si="7"/>
        <v>1.1549157882196237</v>
      </c>
      <c r="D76" s="196">
        <f t="shared" si="8"/>
        <v>2.16665258048232</v>
      </c>
      <c r="E76" s="200"/>
      <c r="F76" s="277"/>
      <c r="G76" s="294"/>
      <c r="H76" s="204"/>
      <c r="I76" s="80">
        <v>1.2</v>
      </c>
      <c r="J76" s="204"/>
      <c r="K76" s="294">
        <v>1.6</v>
      </c>
      <c r="L76" s="219"/>
      <c r="M76" s="201"/>
      <c r="N76" s="201"/>
      <c r="O76" s="105">
        <v>2.16665258048232</v>
      </c>
      <c r="P76" s="130">
        <v>1.1549157882196237</v>
      </c>
    </row>
    <row r="77" spans="1:17" x14ac:dyDescent="0.25">
      <c r="A77" s="4" t="s">
        <v>7</v>
      </c>
      <c r="B77" s="196">
        <f t="shared" si="6"/>
        <v>2.6038335199944829</v>
      </c>
      <c r="C77" s="196">
        <f t="shared" si="7"/>
        <v>1.6</v>
      </c>
      <c r="D77" s="196">
        <f t="shared" si="8"/>
        <v>4.220156529789465</v>
      </c>
      <c r="E77" s="200"/>
      <c r="F77" s="277"/>
      <c r="G77" s="294"/>
      <c r="H77" s="204"/>
      <c r="I77" s="80">
        <v>2.1</v>
      </c>
      <c r="J77" s="204"/>
      <c r="K77" s="294">
        <v>1.6</v>
      </c>
      <c r="L77" s="219"/>
      <c r="M77" s="201"/>
      <c r="N77" s="201"/>
      <c r="O77" s="105">
        <v>2.4951775501884654</v>
      </c>
      <c r="P77" s="130">
        <v>4.220156529789465</v>
      </c>
    </row>
    <row r="78" spans="1:17" x14ac:dyDescent="0.25">
      <c r="A78" s="4" t="s">
        <v>8</v>
      </c>
      <c r="B78" s="196">
        <f t="shared" si="6"/>
        <v>1.1883180270806002</v>
      </c>
      <c r="C78" s="196">
        <f t="shared" si="7"/>
        <v>-1.4419054418660648</v>
      </c>
      <c r="D78" s="196">
        <f t="shared" si="8"/>
        <v>2.4951775501884654</v>
      </c>
      <c r="E78" s="200"/>
      <c r="F78" s="277"/>
      <c r="G78" s="294"/>
      <c r="H78" s="204"/>
      <c r="I78" s="80">
        <v>2.1</v>
      </c>
      <c r="J78" s="204"/>
      <c r="K78" s="294">
        <v>1.6</v>
      </c>
      <c r="L78" s="218"/>
      <c r="M78" s="201"/>
      <c r="N78" s="200"/>
      <c r="O78" s="105">
        <v>2.4951775501884654</v>
      </c>
      <c r="P78" s="130">
        <v>-1.4419054418660648</v>
      </c>
    </row>
    <row r="79" spans="1:17" x14ac:dyDescent="0.25">
      <c r="A79" s="4" t="s">
        <v>9</v>
      </c>
      <c r="B79" s="196">
        <f t="shared" si="6"/>
        <v>3.1090923991588681</v>
      </c>
      <c r="C79" s="196">
        <f t="shared" si="7"/>
        <v>1.5</v>
      </c>
      <c r="D79" s="196">
        <f t="shared" si="8"/>
        <v>6.3411920464470084</v>
      </c>
      <c r="E79" s="200"/>
      <c r="F79" s="277"/>
      <c r="G79" s="294"/>
      <c r="H79" s="204"/>
      <c r="I79" s="80">
        <v>2.1</v>
      </c>
      <c r="J79" s="204"/>
      <c r="K79" s="294">
        <v>1.5</v>
      </c>
      <c r="L79" s="218"/>
      <c r="M79" s="201"/>
      <c r="N79" s="200"/>
      <c r="O79" s="105">
        <v>2.4951775501884654</v>
      </c>
      <c r="P79" s="130">
        <v>6.3411920464470084</v>
      </c>
    </row>
    <row r="80" spans="1:17" x14ac:dyDescent="0.25">
      <c r="A80" s="4" t="s">
        <v>10</v>
      </c>
      <c r="B80" s="196">
        <f t="shared" si="6"/>
        <v>1.8299746300200945</v>
      </c>
      <c r="C80" s="196">
        <f t="shared" si="7"/>
        <v>0.92472096989186792</v>
      </c>
      <c r="D80" s="196">
        <f t="shared" si="8"/>
        <v>2.4951775501885098</v>
      </c>
      <c r="E80" s="200"/>
      <c r="F80" s="277"/>
      <c r="G80" s="294"/>
      <c r="H80" s="204"/>
      <c r="I80" s="80">
        <v>2.1</v>
      </c>
      <c r="J80" s="204"/>
      <c r="K80" s="294">
        <v>1.8</v>
      </c>
      <c r="L80" s="218"/>
      <c r="M80" s="201"/>
      <c r="N80" s="200"/>
      <c r="O80" s="105">
        <v>2.4951775501885098</v>
      </c>
      <c r="P80" s="130">
        <v>0.92472096989186792</v>
      </c>
    </row>
    <row r="81" spans="1:16" x14ac:dyDescent="0.25">
      <c r="A81" s="4" t="s">
        <v>11</v>
      </c>
      <c r="B81" s="196">
        <f t="shared" si="6"/>
        <v>0.19619789316532885</v>
      </c>
      <c r="C81" s="196">
        <f t="shared" si="7"/>
        <v>-7.6042136693423214E-3</v>
      </c>
      <c r="D81" s="196">
        <f t="shared" si="8"/>
        <v>0.4</v>
      </c>
      <c r="E81" s="200"/>
      <c r="F81" s="277"/>
      <c r="G81" s="294"/>
      <c r="H81" s="204"/>
      <c r="I81" s="196"/>
      <c r="J81" s="204"/>
      <c r="K81" s="294">
        <v>0.4</v>
      </c>
      <c r="L81" s="218"/>
      <c r="M81" s="201"/>
      <c r="N81" s="130"/>
      <c r="O81" s="105"/>
      <c r="P81" s="130">
        <v>-7.6042136693423214E-3</v>
      </c>
    </row>
    <row r="82" spans="1:16" x14ac:dyDescent="0.25">
      <c r="A82" s="4" t="s">
        <v>12</v>
      </c>
      <c r="B82" s="196">
        <f t="shared" si="6"/>
        <v>2.1613626864754201</v>
      </c>
      <c r="C82" s="196">
        <f t="shared" si="7"/>
        <v>1.6</v>
      </c>
      <c r="D82" s="196">
        <f t="shared" si="8"/>
        <v>3</v>
      </c>
      <c r="E82" s="200"/>
      <c r="F82" s="277"/>
      <c r="G82" s="294"/>
      <c r="H82" s="204"/>
      <c r="I82" s="80">
        <v>3</v>
      </c>
      <c r="J82" s="204"/>
      <c r="K82" s="294">
        <v>1.6</v>
      </c>
      <c r="L82" s="218"/>
      <c r="M82" s="201"/>
      <c r="N82" s="130"/>
      <c r="O82" s="105">
        <v>1.7880618082447342</v>
      </c>
      <c r="P82" s="130">
        <v>2.2573889376569456</v>
      </c>
    </row>
    <row r="83" spans="1:16" x14ac:dyDescent="0.25">
      <c r="A83" s="4" t="s">
        <v>13</v>
      </c>
      <c r="B83" s="196">
        <f t="shared" si="6"/>
        <v>2.2590963891365656</v>
      </c>
      <c r="C83" s="196">
        <f t="shared" si="7"/>
        <v>1.3829107413030339</v>
      </c>
      <c r="D83" s="196">
        <f t="shared" si="8"/>
        <v>3</v>
      </c>
      <c r="E83" s="200"/>
      <c r="F83" s="277"/>
      <c r="G83" s="294"/>
      <c r="H83" s="204"/>
      <c r="I83" s="80">
        <v>3</v>
      </c>
      <c r="J83" s="204"/>
      <c r="K83" s="294">
        <v>2</v>
      </c>
      <c r="L83" s="218"/>
      <c r="M83" s="201"/>
      <c r="N83" s="204"/>
      <c r="O83" s="105">
        <v>1.3829107413030339</v>
      </c>
      <c r="P83" s="130">
        <v>2.6534748152432286</v>
      </c>
    </row>
    <row r="84" spans="1:16" x14ac:dyDescent="0.25">
      <c r="A84" s="4" t="s">
        <v>14</v>
      </c>
      <c r="B84" s="196">
        <f t="shared" si="6"/>
        <v>-0.21790692123907174</v>
      </c>
      <c r="C84" s="196">
        <f t="shared" si="7"/>
        <v>-0.4537207637172152</v>
      </c>
      <c r="D84" s="196">
        <f t="shared" si="8"/>
        <v>0.1</v>
      </c>
      <c r="E84" s="200"/>
      <c r="F84" s="277"/>
      <c r="G84" s="294"/>
      <c r="H84" s="204"/>
      <c r="I84" s="80">
        <v>0.1</v>
      </c>
      <c r="J84" s="204"/>
      <c r="K84" s="294">
        <v>-0.3</v>
      </c>
      <c r="L84" s="218"/>
      <c r="M84" s="201"/>
      <c r="N84" s="204"/>
      <c r="O84" s="105"/>
      <c r="P84" s="130">
        <v>-0.4537207637172152</v>
      </c>
    </row>
    <row r="85" spans="1:16" x14ac:dyDescent="0.25">
      <c r="A85" s="4"/>
      <c r="B85" s="196"/>
      <c r="C85" s="196"/>
      <c r="D85" s="196"/>
      <c r="E85" s="200"/>
      <c r="F85" s="277"/>
      <c r="G85" s="294"/>
      <c r="H85" s="204"/>
      <c r="I85" s="196"/>
      <c r="J85" s="204"/>
      <c r="K85" s="294"/>
      <c r="L85" s="218"/>
      <c r="M85" s="201"/>
      <c r="N85" s="204"/>
      <c r="O85" s="105"/>
      <c r="P85" s="130"/>
    </row>
    <row r="86" spans="1:16" x14ac:dyDescent="0.25">
      <c r="A86" s="9" t="s">
        <v>15</v>
      </c>
      <c r="B86" s="90"/>
      <c r="C86" s="90"/>
      <c r="D86" s="90"/>
      <c r="E86" s="91"/>
      <c r="F86" s="277"/>
      <c r="G86" s="294"/>
      <c r="H86" s="204"/>
      <c r="I86" s="196"/>
      <c r="J86" s="204"/>
      <c r="K86" s="294"/>
      <c r="L86" s="218"/>
      <c r="M86" s="201"/>
      <c r="N86" s="204"/>
      <c r="O86" s="105"/>
      <c r="P86" s="130"/>
    </row>
    <row r="87" spans="1:16" x14ac:dyDescent="0.25">
      <c r="A87" s="4" t="s">
        <v>16</v>
      </c>
      <c r="B87" s="196">
        <f>AVERAGE(F87:P87)</f>
        <v>0.93603331577711035</v>
      </c>
      <c r="C87" s="196">
        <f>MIN(F87:P87)</f>
        <v>0.5</v>
      </c>
      <c r="D87" s="196">
        <f>MAX(F87:P87)</f>
        <v>1.5</v>
      </c>
      <c r="E87" s="200"/>
      <c r="F87" s="277"/>
      <c r="G87" s="294"/>
      <c r="H87" s="204"/>
      <c r="I87" s="196">
        <v>1.5</v>
      </c>
      <c r="J87" s="204"/>
      <c r="K87" s="294">
        <v>0.5</v>
      </c>
      <c r="L87" s="218"/>
      <c r="M87" s="201"/>
      <c r="N87" s="204"/>
      <c r="O87" s="105"/>
      <c r="P87" s="130">
        <v>0.80809994733133106</v>
      </c>
    </row>
    <row r="88" spans="1:16" x14ac:dyDescent="0.25">
      <c r="A88" s="4" t="s">
        <v>17</v>
      </c>
      <c r="B88" s="196">
        <f>AVERAGE(F88:P88)</f>
        <v>5.7323637681961008</v>
      </c>
      <c r="C88" s="196">
        <f>MIN(F88:P88)</f>
        <v>5.6</v>
      </c>
      <c r="D88" s="196">
        <f>MAX(F88:P88)</f>
        <v>5.9970913045883032</v>
      </c>
      <c r="E88" s="200"/>
      <c r="F88" s="277"/>
      <c r="G88" s="294"/>
      <c r="H88" s="204"/>
      <c r="I88" s="196">
        <v>5.6</v>
      </c>
      <c r="J88" s="204"/>
      <c r="K88" s="294">
        <v>5.6</v>
      </c>
      <c r="L88" s="218"/>
      <c r="M88" s="201"/>
      <c r="N88" s="204"/>
      <c r="O88" s="105"/>
      <c r="P88" s="130">
        <v>5.9970913045883032</v>
      </c>
    </row>
    <row r="89" spans="1:16" x14ac:dyDescent="0.25">
      <c r="A89" s="4"/>
      <c r="B89" s="196"/>
      <c r="C89" s="196"/>
      <c r="D89" s="196"/>
      <c r="E89" s="200"/>
      <c r="F89" s="277"/>
      <c r="G89" s="294"/>
      <c r="H89" s="204"/>
      <c r="I89" s="196"/>
      <c r="J89" s="204"/>
      <c r="K89" s="294"/>
      <c r="L89" s="218"/>
      <c r="M89" s="201"/>
      <c r="N89" s="204"/>
      <c r="O89" s="105"/>
      <c r="P89" s="130"/>
    </row>
    <row r="90" spans="1:16" x14ac:dyDescent="0.25">
      <c r="A90" s="9" t="s">
        <v>18</v>
      </c>
      <c r="B90" s="90"/>
      <c r="C90" s="90"/>
      <c r="D90" s="90"/>
      <c r="E90" s="91"/>
      <c r="F90" s="277"/>
      <c r="G90" s="294"/>
      <c r="H90" s="204"/>
      <c r="I90" s="196"/>
      <c r="J90" s="204"/>
      <c r="K90" s="294"/>
      <c r="L90" s="218"/>
      <c r="M90" s="201"/>
      <c r="N90" s="204"/>
      <c r="O90" s="105"/>
      <c r="P90" s="130"/>
    </row>
    <row r="91" spans="1:16" x14ac:dyDescent="0.25">
      <c r="A91" s="4" t="s">
        <v>19</v>
      </c>
      <c r="B91" s="196">
        <f>AVERAGE(F91:P91)</f>
        <v>1.7152936297827812</v>
      </c>
      <c r="C91" s="196">
        <f>MIN(F91:P91)</f>
        <v>1.061174519131125</v>
      </c>
      <c r="D91" s="196">
        <f>MAX(F91:P91)</f>
        <v>2</v>
      </c>
      <c r="E91" s="200"/>
      <c r="F91" s="277"/>
      <c r="G91" s="294"/>
      <c r="H91" s="204"/>
      <c r="I91" s="196">
        <v>2</v>
      </c>
      <c r="J91" s="204"/>
      <c r="K91" s="294">
        <v>2</v>
      </c>
      <c r="L91" s="218"/>
      <c r="M91" s="201"/>
      <c r="N91" s="204"/>
      <c r="O91" s="105">
        <v>1.8</v>
      </c>
      <c r="P91" s="130">
        <v>1.061174519131125</v>
      </c>
    </row>
    <row r="92" spans="1:16" x14ac:dyDescent="0.25">
      <c r="A92" s="4" t="s">
        <v>20</v>
      </c>
      <c r="B92" s="196">
        <f>AVERAGE(F92:P92)</f>
        <v>1.7169123584720161</v>
      </c>
      <c r="C92" s="196">
        <f>MIN(F92:P92)</f>
        <v>1.5338247169440322</v>
      </c>
      <c r="D92" s="196">
        <f>MAX(F92:P92)</f>
        <v>1.9</v>
      </c>
      <c r="E92" s="200"/>
      <c r="F92" s="277"/>
      <c r="G92" s="294"/>
      <c r="H92" s="204"/>
      <c r="I92" s="196">
        <v>1.9</v>
      </c>
      <c r="J92" s="204"/>
      <c r="K92" s="294"/>
      <c r="L92" s="225"/>
      <c r="M92" s="201"/>
      <c r="N92" s="203"/>
      <c r="O92" s="130"/>
      <c r="P92" s="130">
        <v>1.5338247169440322</v>
      </c>
    </row>
    <row r="93" spans="1:16" x14ac:dyDescent="0.25">
      <c r="A93" s="4"/>
      <c r="B93" s="196"/>
      <c r="C93" s="196"/>
      <c r="D93" s="196"/>
      <c r="E93" s="200"/>
      <c r="F93" s="277"/>
      <c r="G93" s="294"/>
      <c r="H93" s="204"/>
      <c r="I93" s="196"/>
      <c r="J93" s="204"/>
      <c r="K93" s="294"/>
      <c r="L93" s="218"/>
      <c r="M93" s="201"/>
      <c r="N93" s="204"/>
      <c r="O93" s="130"/>
      <c r="P93" s="130"/>
    </row>
    <row r="94" spans="1:16" x14ac:dyDescent="0.25">
      <c r="A94" s="9" t="s">
        <v>21</v>
      </c>
      <c r="B94" s="196">
        <f>AVERAGE(F94:P94)</f>
        <v>-1.7859227763132974</v>
      </c>
      <c r="C94" s="196">
        <f>MIN(F94:P94)</f>
        <v>-3.671845552626595</v>
      </c>
      <c r="D94" s="196">
        <f>MAX(F94:P94)</f>
        <v>0.1</v>
      </c>
      <c r="E94" s="91"/>
      <c r="F94" s="277"/>
      <c r="G94" s="294"/>
      <c r="H94" s="204"/>
      <c r="I94" s="196">
        <v>0.1</v>
      </c>
      <c r="J94" s="204"/>
      <c r="K94" s="294"/>
      <c r="L94" s="218"/>
      <c r="M94" s="201"/>
      <c r="N94" s="203"/>
      <c r="O94" s="130"/>
      <c r="P94" s="130">
        <v>-3.671845552626595</v>
      </c>
    </row>
    <row r="95" spans="1:16" x14ac:dyDescent="0.25">
      <c r="A95" s="4"/>
      <c r="B95" s="196"/>
      <c r="C95" s="196"/>
      <c r="D95" s="196"/>
      <c r="E95" s="200"/>
      <c r="F95" s="277"/>
      <c r="G95" s="294"/>
      <c r="H95" s="204"/>
      <c r="I95" s="196"/>
      <c r="J95" s="204"/>
      <c r="K95" s="294"/>
      <c r="L95" s="218"/>
      <c r="M95" s="201"/>
      <c r="N95" s="204"/>
      <c r="O95" s="130"/>
      <c r="P95" s="130"/>
    </row>
    <row r="96" spans="1:16" x14ac:dyDescent="0.25">
      <c r="A96" s="9" t="s">
        <v>22</v>
      </c>
      <c r="B96" s="90"/>
      <c r="C96" s="90"/>
      <c r="D96" s="90"/>
      <c r="E96" s="91"/>
      <c r="F96" s="277"/>
      <c r="G96" s="294"/>
      <c r="H96" s="204"/>
      <c r="I96" s="196"/>
      <c r="J96" s="204"/>
      <c r="K96" s="294"/>
      <c r="L96" s="218"/>
      <c r="M96" s="201"/>
      <c r="N96" s="204"/>
      <c r="O96" s="130"/>
      <c r="P96" s="130"/>
    </row>
    <row r="97" spans="1:16" x14ac:dyDescent="0.25">
      <c r="A97" s="10" t="s">
        <v>23</v>
      </c>
      <c r="B97" s="196">
        <f>AVERAGE(F97:P97)</f>
        <v>-4.5804281636059763</v>
      </c>
      <c r="C97" s="196">
        <f>MIN(F97:P97)</f>
        <v>-5</v>
      </c>
      <c r="D97" s="196">
        <f>MAX(F97:P97)</f>
        <v>-3.8</v>
      </c>
      <c r="E97" s="92"/>
      <c r="F97" s="277"/>
      <c r="G97" s="294"/>
      <c r="H97" s="204"/>
      <c r="I97" s="196">
        <v>-3.8</v>
      </c>
      <c r="J97" s="204"/>
      <c r="K97" s="294">
        <v>-5</v>
      </c>
      <c r="L97" s="218"/>
      <c r="M97" s="201"/>
      <c r="N97" s="177"/>
      <c r="O97" s="130"/>
      <c r="P97" s="130">
        <v>-4.941284490817929</v>
      </c>
    </row>
    <row r="98" spans="1:16" x14ac:dyDescent="0.25">
      <c r="A98" s="10" t="s">
        <v>24</v>
      </c>
      <c r="B98" s="196">
        <f>AVERAGE(F98:P98)</f>
        <v>-2.6088621428139249</v>
      </c>
      <c r="C98" s="196">
        <f>MIN(F98:P98)</f>
        <v>-2.9265864284417753</v>
      </c>
      <c r="D98" s="196">
        <f>MAX(F98:P98)</f>
        <v>-2</v>
      </c>
      <c r="E98" s="92"/>
      <c r="F98" s="277"/>
      <c r="G98" s="294"/>
      <c r="H98" s="204"/>
      <c r="I98" s="196">
        <v>-2</v>
      </c>
      <c r="J98" s="204"/>
      <c r="K98" s="294">
        <v>-2.9</v>
      </c>
      <c r="L98" s="218"/>
      <c r="M98" s="201"/>
      <c r="N98" s="200"/>
      <c r="O98" s="160"/>
      <c r="P98" s="130">
        <v>-2.9265864284417753</v>
      </c>
    </row>
    <row r="99" spans="1:16" x14ac:dyDescent="0.25">
      <c r="A99" s="11" t="s">
        <v>25</v>
      </c>
      <c r="B99" s="81">
        <f>AVERAGE(F99:P99)</f>
        <v>107.5865154651101</v>
      </c>
      <c r="C99" s="81">
        <f>MIN(F99:P99)</f>
        <v>103.5</v>
      </c>
      <c r="D99" s="81">
        <f>MAX(F99:P99)</f>
        <v>111.75954639533032</v>
      </c>
      <c r="E99" s="92"/>
      <c r="F99" s="278"/>
      <c r="G99" s="295"/>
      <c r="H99" s="205"/>
      <c r="I99" s="81">
        <v>103.5</v>
      </c>
      <c r="J99" s="205"/>
      <c r="K99" s="295">
        <v>107.5</v>
      </c>
      <c r="L99" s="226"/>
      <c r="M99" s="202"/>
      <c r="N99" s="176"/>
      <c r="O99" s="159"/>
      <c r="P99" s="143">
        <v>111.75954639533032</v>
      </c>
    </row>
    <row r="101" spans="1:16" x14ac:dyDescent="0.25">
      <c r="A101" s="18" t="s">
        <v>63</v>
      </c>
    </row>
  </sheetData>
  <phoneticPr fontId="15" type="noConversion"/>
  <pageMargins left="0.70866141732283472" right="0.70866141732283472" top="0.74803149606299213" bottom="0.74803149606299213" header="0.31496062992125984" footer="0.31496062992125984"/>
  <pageSetup paperSize="9" scale="3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T101"/>
  <sheetViews>
    <sheetView tabSelected="1" zoomScaleNormal="100" workbookViewId="0">
      <pane xSplit="1" ySplit="2" topLeftCell="B3" activePane="bottomRight" state="frozen"/>
      <selection activeCell="L43" sqref="L43:L68"/>
      <selection pane="topRight" activeCell="L43" sqref="L43:L68"/>
      <selection pane="bottomLeft" activeCell="L43" sqref="L43:L68"/>
      <selection pane="bottomRight" activeCell="F2" sqref="F2:R2"/>
    </sheetView>
  </sheetViews>
  <sheetFormatPr defaultRowHeight="15" x14ac:dyDescent="0.25"/>
  <cols>
    <col min="1" max="1" width="47.85546875" customWidth="1"/>
    <col min="2" max="4" width="9.7109375" customWidth="1"/>
    <col min="5" max="5" width="2.85546875" style="251" customWidth="1"/>
    <col min="6" max="6" width="10.7109375" customWidth="1"/>
    <col min="7" max="7" width="10.7109375" style="246" customWidth="1"/>
    <col min="8" max="9" width="10.7109375" customWidth="1"/>
    <col min="10" max="10" width="10.7109375" style="234" customWidth="1"/>
    <col min="11" max="13" width="10.7109375" customWidth="1"/>
    <col min="14" max="14" width="10.7109375" style="217" customWidth="1"/>
    <col min="15" max="18" width="10.7109375" customWidth="1"/>
    <col min="19" max="19" width="10.7109375" style="129" customWidth="1"/>
    <col min="20" max="20" width="2.140625" customWidth="1"/>
  </cols>
  <sheetData>
    <row r="1" spans="1:20" x14ac:dyDescent="0.25">
      <c r="A1" s="23" t="s">
        <v>31</v>
      </c>
      <c r="B1" s="1"/>
      <c r="C1" s="1"/>
      <c r="D1" s="1"/>
      <c r="E1" s="247"/>
    </row>
    <row r="2" spans="1:20" s="1" customFormat="1" ht="30" x14ac:dyDescent="0.25">
      <c r="B2" s="77" t="s">
        <v>26</v>
      </c>
      <c r="C2" s="77" t="s">
        <v>27</v>
      </c>
      <c r="D2" s="77" t="s">
        <v>28</v>
      </c>
      <c r="E2" s="250"/>
      <c r="F2" s="77" t="s">
        <v>50</v>
      </c>
      <c r="G2" s="77" t="s">
        <v>51</v>
      </c>
      <c r="H2" s="77" t="s">
        <v>52</v>
      </c>
      <c r="I2" s="77" t="s">
        <v>53</v>
      </c>
      <c r="J2" s="77" t="s">
        <v>54</v>
      </c>
      <c r="K2" s="77" t="s">
        <v>55</v>
      </c>
      <c r="L2" s="77" t="s">
        <v>56</v>
      </c>
      <c r="M2" s="77" t="s">
        <v>57</v>
      </c>
      <c r="N2" s="77" t="s">
        <v>58</v>
      </c>
      <c r="O2" s="77" t="s">
        <v>59</v>
      </c>
      <c r="P2" s="77" t="s">
        <v>60</v>
      </c>
      <c r="Q2" s="77" t="s">
        <v>61</v>
      </c>
      <c r="R2" s="77" t="s">
        <v>66</v>
      </c>
      <c r="S2" s="144" t="s">
        <v>65</v>
      </c>
      <c r="T2" s="134"/>
    </row>
    <row r="3" spans="1:20" x14ac:dyDescent="0.25">
      <c r="A3" s="1"/>
      <c r="B3" s="97"/>
      <c r="C3" s="97"/>
      <c r="D3" s="97"/>
      <c r="E3" s="91"/>
      <c r="F3" s="89"/>
      <c r="G3" s="89"/>
      <c r="H3" s="89"/>
      <c r="I3" s="89"/>
      <c r="J3" s="141"/>
      <c r="K3" s="89"/>
      <c r="L3" s="89"/>
      <c r="M3" s="89"/>
      <c r="N3" s="253"/>
      <c r="O3" s="89"/>
      <c r="P3" s="89"/>
      <c r="Q3" s="89"/>
      <c r="R3" s="89"/>
      <c r="S3" s="187"/>
      <c r="T3" s="135"/>
    </row>
    <row r="4" spans="1:20" x14ac:dyDescent="0.25">
      <c r="A4" s="22">
        <f>Belgium!A4</f>
        <v>2023</v>
      </c>
      <c r="B4" s="98"/>
      <c r="C4" s="98"/>
      <c r="D4" s="98"/>
      <c r="E4" s="99"/>
      <c r="F4" s="94"/>
      <c r="G4" s="94"/>
      <c r="H4" s="95"/>
      <c r="I4" s="94"/>
      <c r="J4" s="142"/>
      <c r="K4" s="94"/>
      <c r="L4" s="95"/>
      <c r="M4" s="94"/>
      <c r="N4" s="257"/>
      <c r="O4" s="94"/>
      <c r="P4" s="95"/>
      <c r="Q4" s="94"/>
      <c r="R4" s="94"/>
      <c r="S4" s="165"/>
      <c r="T4" s="135"/>
    </row>
    <row r="5" spans="1:20" x14ac:dyDescent="0.25">
      <c r="A5" s="4"/>
      <c r="B5" s="79"/>
      <c r="C5" s="79"/>
      <c r="D5" s="79"/>
      <c r="E5" s="200"/>
      <c r="F5" s="105"/>
      <c r="G5" s="105"/>
      <c r="H5" s="96"/>
      <c r="I5" s="105"/>
      <c r="J5" s="139"/>
      <c r="K5" s="105"/>
      <c r="L5" s="96"/>
      <c r="M5" s="105"/>
      <c r="N5" s="200"/>
      <c r="O5" s="105"/>
      <c r="P5" s="96"/>
      <c r="Q5" s="105"/>
      <c r="R5" s="105"/>
      <c r="S5" s="130"/>
      <c r="T5" s="135"/>
    </row>
    <row r="6" spans="1:20" x14ac:dyDescent="0.25">
      <c r="A6" s="9" t="s">
        <v>3</v>
      </c>
      <c r="B6" s="90"/>
      <c r="C6" s="90"/>
      <c r="D6" s="90"/>
      <c r="E6" s="91"/>
      <c r="F6" s="105"/>
      <c r="G6" s="105"/>
      <c r="H6" s="96"/>
      <c r="I6" s="105"/>
      <c r="J6" s="139"/>
      <c r="K6" s="105"/>
      <c r="L6" s="96"/>
      <c r="M6" s="105"/>
      <c r="N6" s="200"/>
      <c r="O6" s="105"/>
      <c r="P6" s="96"/>
      <c r="Q6" s="196"/>
      <c r="R6" s="105"/>
      <c r="S6" s="130"/>
      <c r="T6" s="136"/>
    </row>
    <row r="7" spans="1:20" x14ac:dyDescent="0.25">
      <c r="A7" s="4" t="s">
        <v>4</v>
      </c>
      <c r="B7" s="79">
        <f t="shared" ref="B7:B17" si="0">AVERAGE(F7:S7)</f>
        <v>0.6764528464647821</v>
      </c>
      <c r="C7" s="79">
        <f t="shared" ref="C7:C17" si="1">MIN(F7:S7)</f>
        <v>-9.1046959107976555E-2</v>
      </c>
      <c r="D7" s="79">
        <f t="shared" ref="D7:D17" si="2">MAX(F7:S7)</f>
        <v>1.2</v>
      </c>
      <c r="E7" s="200"/>
      <c r="F7" s="277">
        <v>0.7</v>
      </c>
      <c r="G7" s="78">
        <v>0.5</v>
      </c>
      <c r="H7" s="281">
        <v>1</v>
      </c>
      <c r="I7" s="193">
        <v>0.4</v>
      </c>
      <c r="J7" s="139">
        <v>0.5</v>
      </c>
      <c r="K7" s="232">
        <v>0</v>
      </c>
      <c r="L7" s="296">
        <v>0.9</v>
      </c>
      <c r="M7" s="244">
        <v>1.1000000000000001</v>
      </c>
      <c r="N7" s="229">
        <v>0.8</v>
      </c>
      <c r="O7" s="271">
        <v>0.6</v>
      </c>
      <c r="P7" s="192">
        <v>0.9</v>
      </c>
      <c r="Q7" s="105">
        <v>-9.1046959107976555E-2</v>
      </c>
      <c r="R7" s="211">
        <v>1.2</v>
      </c>
      <c r="S7" s="130">
        <v>0.96138680961492795</v>
      </c>
      <c r="T7" s="136"/>
    </row>
    <row r="8" spans="1:20" x14ac:dyDescent="0.25">
      <c r="A8" s="4" t="s">
        <v>5</v>
      </c>
      <c r="B8" s="79">
        <f t="shared" si="0"/>
        <v>0.38516520295851175</v>
      </c>
      <c r="C8" s="79">
        <f t="shared" si="1"/>
        <v>-0.39291201753267613</v>
      </c>
      <c r="D8" s="79">
        <f t="shared" si="2"/>
        <v>1.4</v>
      </c>
      <c r="E8" s="200"/>
      <c r="F8" s="277"/>
      <c r="G8" s="78">
        <v>0.4</v>
      </c>
      <c r="H8" s="281">
        <v>0.2</v>
      </c>
      <c r="I8" s="193">
        <v>-0.2</v>
      </c>
      <c r="J8" s="139"/>
      <c r="K8" s="232">
        <v>0.2</v>
      </c>
      <c r="L8" s="296">
        <v>1.4</v>
      </c>
      <c r="M8" s="244">
        <v>1</v>
      </c>
      <c r="N8" s="258"/>
      <c r="O8" s="271">
        <v>0.1</v>
      </c>
      <c r="P8" s="192">
        <v>-0.1</v>
      </c>
      <c r="Q8" s="105">
        <v>-0.39291201753267613</v>
      </c>
      <c r="R8" s="196">
        <v>0.9</v>
      </c>
      <c r="S8" s="130">
        <v>0.72972925007630496</v>
      </c>
      <c r="T8" s="136"/>
    </row>
    <row r="9" spans="1:20" x14ac:dyDescent="0.25">
      <c r="A9" s="4" t="s">
        <v>6</v>
      </c>
      <c r="B9" s="79">
        <f t="shared" si="0"/>
        <v>0.93235943098480945</v>
      </c>
      <c r="C9" s="79">
        <f t="shared" si="1"/>
        <v>-0.182129665231445</v>
      </c>
      <c r="D9" s="79">
        <f t="shared" si="2"/>
        <v>1.7</v>
      </c>
      <c r="E9" s="200"/>
      <c r="F9" s="277"/>
      <c r="G9" s="78">
        <v>0.5</v>
      </c>
      <c r="H9" s="280">
        <v>1.2</v>
      </c>
      <c r="I9" s="115">
        <v>1</v>
      </c>
      <c r="J9" s="139"/>
      <c r="K9" s="115">
        <v>0.6</v>
      </c>
      <c r="L9" s="298">
        <v>1.1000000000000001</v>
      </c>
      <c r="M9" s="115">
        <v>1.3</v>
      </c>
      <c r="N9" s="258"/>
      <c r="O9" s="115">
        <v>0.5</v>
      </c>
      <c r="P9" s="115">
        <v>1.7</v>
      </c>
      <c r="Q9" s="105">
        <v>1.4380834060643499</v>
      </c>
      <c r="R9" s="196">
        <v>1.1000000000000001</v>
      </c>
      <c r="S9" s="130">
        <v>-0.182129665231445</v>
      </c>
      <c r="T9" s="136"/>
    </row>
    <row r="10" spans="1:20" x14ac:dyDescent="0.25">
      <c r="A10" s="4" t="s">
        <v>7</v>
      </c>
      <c r="B10" s="79">
        <f t="shared" si="0"/>
        <v>3.7235428073156641E-2</v>
      </c>
      <c r="C10" s="79">
        <f t="shared" si="1"/>
        <v>-1.7319009479832448</v>
      </c>
      <c r="D10" s="79">
        <f t="shared" si="2"/>
        <v>2</v>
      </c>
      <c r="E10" s="200"/>
      <c r="F10" s="277"/>
      <c r="G10" s="78">
        <v>-0.9</v>
      </c>
      <c r="H10" s="280">
        <v>-0.3</v>
      </c>
      <c r="I10" s="115">
        <v>-0.4</v>
      </c>
      <c r="J10" s="139"/>
      <c r="K10" s="115">
        <v>2</v>
      </c>
      <c r="L10" s="298">
        <v>-0.3</v>
      </c>
      <c r="M10" s="115">
        <v>0.3</v>
      </c>
      <c r="N10" s="258"/>
      <c r="O10" s="115">
        <v>0.2</v>
      </c>
      <c r="P10" s="115">
        <v>0.5</v>
      </c>
      <c r="Q10" s="105">
        <v>-1.7319009479832448</v>
      </c>
      <c r="R10" s="196">
        <v>0.7</v>
      </c>
      <c r="S10" s="130">
        <v>0.34149065678796803</v>
      </c>
      <c r="T10" s="136"/>
    </row>
    <row r="11" spans="1:20" x14ac:dyDescent="0.25">
      <c r="A11" s="4" t="s">
        <v>8</v>
      </c>
      <c r="B11" s="79">
        <f t="shared" si="0"/>
        <v>7.4199012326921396</v>
      </c>
      <c r="C11" s="79">
        <f t="shared" si="1"/>
        <v>7.4199012326921396</v>
      </c>
      <c r="D11" s="79">
        <f t="shared" si="2"/>
        <v>7.4199012326921396</v>
      </c>
      <c r="E11" s="200"/>
      <c r="F11" s="277"/>
      <c r="G11" s="78"/>
      <c r="H11" s="280"/>
      <c r="I11" s="193"/>
      <c r="J11" s="235"/>
      <c r="K11" s="232"/>
      <c r="L11" s="296"/>
      <c r="M11" s="244"/>
      <c r="N11" s="258"/>
      <c r="O11" s="271"/>
      <c r="P11" s="192"/>
      <c r="Q11" s="105"/>
      <c r="R11" s="78"/>
      <c r="S11" s="130">
        <v>7.4199012326921396</v>
      </c>
      <c r="T11" s="136"/>
    </row>
    <row r="12" spans="1:20" x14ac:dyDescent="0.25">
      <c r="A12" s="4" t="s">
        <v>9</v>
      </c>
      <c r="B12" s="79">
        <f t="shared" si="0"/>
        <v>-0.19059419348327847</v>
      </c>
      <c r="C12" s="79">
        <f t="shared" si="1"/>
        <v>-0.7</v>
      </c>
      <c r="D12" s="79">
        <f t="shared" si="2"/>
        <v>0.31881161303344302</v>
      </c>
      <c r="E12" s="200"/>
      <c r="F12" s="78"/>
      <c r="G12" s="78"/>
      <c r="H12" s="280">
        <v>-0.7</v>
      </c>
      <c r="I12" s="193"/>
      <c r="J12" s="235"/>
      <c r="K12" s="232"/>
      <c r="L12" s="296"/>
      <c r="M12" s="244"/>
      <c r="N12" s="258"/>
      <c r="O12" s="271"/>
      <c r="P12" s="192"/>
      <c r="Q12" s="105"/>
      <c r="R12" s="196"/>
      <c r="S12" s="130">
        <v>0.31881161303344302</v>
      </c>
      <c r="T12" s="136"/>
    </row>
    <row r="13" spans="1:20" x14ac:dyDescent="0.25">
      <c r="A13" s="4" t="s">
        <v>10</v>
      </c>
      <c r="B13" s="79">
        <f t="shared" si="0"/>
        <v>-1.5668596889519</v>
      </c>
      <c r="C13" s="79">
        <f t="shared" si="1"/>
        <v>-3.5005790668557002</v>
      </c>
      <c r="D13" s="79">
        <f t="shared" si="2"/>
        <v>0.2</v>
      </c>
      <c r="E13" s="200"/>
      <c r="F13" s="277"/>
      <c r="G13" s="78"/>
      <c r="H13" s="280">
        <v>0.2</v>
      </c>
      <c r="I13" s="193"/>
      <c r="J13" s="235"/>
      <c r="K13" s="232"/>
      <c r="L13" s="298">
        <v>-1.4</v>
      </c>
      <c r="M13" s="244"/>
      <c r="N13" s="258"/>
      <c r="O13" s="271"/>
      <c r="P13" s="192"/>
      <c r="Q13" s="105"/>
      <c r="R13" s="196"/>
      <c r="S13" s="130">
        <v>-3.5005790668557002</v>
      </c>
      <c r="T13" s="136"/>
    </row>
    <row r="14" spans="1:20" x14ac:dyDescent="0.25">
      <c r="A14" s="4" t="s">
        <v>11</v>
      </c>
      <c r="B14" s="79">
        <f t="shared" si="0"/>
        <v>0.18217410661638858</v>
      </c>
      <c r="C14" s="79">
        <f t="shared" si="1"/>
        <v>0</v>
      </c>
      <c r="D14" s="79">
        <f t="shared" si="2"/>
        <v>0.5</v>
      </c>
      <c r="E14" s="200"/>
      <c r="F14" s="277"/>
      <c r="G14" s="78">
        <v>0</v>
      </c>
      <c r="H14" s="281">
        <v>0.5</v>
      </c>
      <c r="I14" s="193">
        <v>0.2</v>
      </c>
      <c r="J14" s="139"/>
      <c r="K14" s="232"/>
      <c r="L14" s="298">
        <v>0</v>
      </c>
      <c r="M14" s="244">
        <v>0</v>
      </c>
      <c r="N14" s="258"/>
      <c r="O14" s="271">
        <v>0.2</v>
      </c>
      <c r="P14" s="192"/>
      <c r="Q14" s="105">
        <v>0.17726904079830721</v>
      </c>
      <c r="R14" s="196">
        <v>0.3</v>
      </c>
      <c r="S14" s="130">
        <v>0.26229791874919001</v>
      </c>
      <c r="T14" s="136"/>
    </row>
    <row r="15" spans="1:20" x14ac:dyDescent="0.25">
      <c r="A15" s="4" t="s">
        <v>12</v>
      </c>
      <c r="B15" s="79">
        <f t="shared" si="0"/>
        <v>2.5177429735731263</v>
      </c>
      <c r="C15" s="79">
        <f t="shared" si="1"/>
        <v>-0.58545853462025343</v>
      </c>
      <c r="D15" s="79">
        <f t="shared" si="2"/>
        <v>4.8</v>
      </c>
      <c r="E15" s="200"/>
      <c r="F15" s="277"/>
      <c r="G15" s="78"/>
      <c r="H15" s="280">
        <v>2.2000000000000002</v>
      </c>
      <c r="I15" s="193">
        <v>2.5</v>
      </c>
      <c r="J15" s="139"/>
      <c r="K15" s="232">
        <v>1.9</v>
      </c>
      <c r="L15" s="298">
        <v>4.8</v>
      </c>
      <c r="M15" s="244">
        <v>3.6</v>
      </c>
      <c r="N15" s="258"/>
      <c r="O15" s="271">
        <v>1.9</v>
      </c>
      <c r="P15" s="192">
        <v>2.8</v>
      </c>
      <c r="Q15" s="105">
        <v>-0.58545853462025343</v>
      </c>
      <c r="R15" s="196">
        <v>2.7</v>
      </c>
      <c r="S15" s="130">
        <v>3.3628882703515202</v>
      </c>
      <c r="T15" s="136"/>
    </row>
    <row r="16" spans="1:20" x14ac:dyDescent="0.25">
      <c r="A16" s="4" t="s">
        <v>13</v>
      </c>
      <c r="B16" s="79">
        <f t="shared" si="0"/>
        <v>2.4377723137248188</v>
      </c>
      <c r="C16" s="79">
        <f t="shared" si="1"/>
        <v>-0.67272646621188148</v>
      </c>
      <c r="D16" s="79">
        <f t="shared" si="2"/>
        <v>3.9</v>
      </c>
      <c r="E16" s="200"/>
      <c r="F16" s="277"/>
      <c r="G16" s="78"/>
      <c r="H16" s="280">
        <v>2</v>
      </c>
      <c r="I16" s="193">
        <v>2.4</v>
      </c>
      <c r="J16" s="139"/>
      <c r="K16" s="232">
        <v>3.4</v>
      </c>
      <c r="L16" s="298">
        <v>3.9</v>
      </c>
      <c r="M16" s="244">
        <v>3.4</v>
      </c>
      <c r="N16" s="258"/>
      <c r="O16" s="271">
        <v>1.6</v>
      </c>
      <c r="P16" s="192">
        <v>2.4</v>
      </c>
      <c r="Q16" s="105">
        <v>-0.67272646621188148</v>
      </c>
      <c r="R16" s="196">
        <v>3</v>
      </c>
      <c r="S16" s="130">
        <v>2.9504496034600698</v>
      </c>
      <c r="T16" s="136"/>
    </row>
    <row r="17" spans="1:20" x14ac:dyDescent="0.25">
      <c r="A17" s="4" t="s">
        <v>14</v>
      </c>
      <c r="B17" s="79">
        <f t="shared" si="0"/>
        <v>0.23964819137645116</v>
      </c>
      <c r="C17" s="79">
        <f t="shared" si="1"/>
        <v>0</v>
      </c>
      <c r="D17" s="79">
        <f t="shared" si="2"/>
        <v>0.6</v>
      </c>
      <c r="E17" s="200"/>
      <c r="F17" s="277"/>
      <c r="G17" s="78">
        <v>0.3</v>
      </c>
      <c r="H17" s="280">
        <v>0.2</v>
      </c>
      <c r="I17" s="115">
        <v>0.2</v>
      </c>
      <c r="J17" s="139"/>
      <c r="K17" s="232"/>
      <c r="L17" s="298">
        <v>0.6</v>
      </c>
      <c r="M17" s="115">
        <v>0.3</v>
      </c>
      <c r="N17" s="258"/>
      <c r="O17" s="115">
        <v>0.2</v>
      </c>
      <c r="P17" s="115">
        <v>0.3</v>
      </c>
      <c r="Q17" s="105">
        <v>1.8641434278148211E-2</v>
      </c>
      <c r="R17" s="196">
        <v>0</v>
      </c>
      <c r="S17" s="130">
        <v>0.27784047948636398</v>
      </c>
      <c r="T17" s="136"/>
    </row>
    <row r="18" spans="1:20" x14ac:dyDescent="0.25">
      <c r="A18" s="4"/>
      <c r="B18" s="79"/>
      <c r="C18" s="79"/>
      <c r="D18" s="79"/>
      <c r="E18" s="200"/>
      <c r="F18" s="277"/>
      <c r="G18" s="78"/>
      <c r="H18" s="281"/>
      <c r="I18" s="193"/>
      <c r="J18" s="235"/>
      <c r="K18" s="232"/>
      <c r="L18" s="296"/>
      <c r="M18" s="244"/>
      <c r="N18" s="229"/>
      <c r="O18" s="271"/>
      <c r="P18" s="192"/>
      <c r="Q18" s="105"/>
      <c r="R18" s="211"/>
      <c r="S18" s="130"/>
      <c r="T18" s="136"/>
    </row>
    <row r="19" spans="1:20" x14ac:dyDescent="0.25">
      <c r="A19" s="9" t="s">
        <v>15</v>
      </c>
      <c r="B19" s="90"/>
      <c r="C19" s="90"/>
      <c r="D19" s="90"/>
      <c r="E19" s="91"/>
      <c r="F19" s="277"/>
      <c r="G19" s="78"/>
      <c r="H19" s="281"/>
      <c r="I19" s="193"/>
      <c r="J19" s="235"/>
      <c r="K19" s="232"/>
      <c r="L19" s="296"/>
      <c r="M19" s="244"/>
      <c r="N19" s="229"/>
      <c r="O19" s="271"/>
      <c r="P19" s="192"/>
      <c r="Q19" s="105"/>
      <c r="R19" s="78"/>
      <c r="S19" s="130"/>
      <c r="T19" s="136"/>
    </row>
    <row r="20" spans="1:20" x14ac:dyDescent="0.25">
      <c r="A20" s="4" t="s">
        <v>16</v>
      </c>
      <c r="B20" s="79">
        <f>AVERAGE(F20:S20)</f>
        <v>0.47514373514206731</v>
      </c>
      <c r="C20" s="79">
        <f>MIN(F20:S20)</f>
        <v>0.1</v>
      </c>
      <c r="D20" s="79">
        <f>MAX(F20:S20)</f>
        <v>0.75086241085240402</v>
      </c>
      <c r="E20" s="200"/>
      <c r="F20" s="277"/>
      <c r="G20" s="78">
        <v>0.4</v>
      </c>
      <c r="H20" s="281">
        <v>0.6</v>
      </c>
      <c r="I20" s="193">
        <v>0.1</v>
      </c>
      <c r="J20" s="235"/>
      <c r="K20" s="232"/>
      <c r="L20" s="296"/>
      <c r="M20" s="244"/>
      <c r="N20" s="258"/>
      <c r="O20" s="271"/>
      <c r="P20" s="115">
        <v>0.7</v>
      </c>
      <c r="Q20" s="105"/>
      <c r="R20" s="196">
        <v>0.3</v>
      </c>
      <c r="S20" s="130">
        <v>0.75086241085240402</v>
      </c>
      <c r="T20" s="136"/>
    </row>
    <row r="21" spans="1:20" x14ac:dyDescent="0.25">
      <c r="A21" s="4" t="s">
        <v>17</v>
      </c>
      <c r="B21" s="79">
        <f>AVERAGE(F21:S21)</f>
        <v>6.8085915987996115</v>
      </c>
      <c r="C21" s="79">
        <f>MIN(F21:S21)</f>
        <v>6.5</v>
      </c>
      <c r="D21" s="79">
        <f>MAX(F21:S21)</f>
        <v>7.2</v>
      </c>
      <c r="E21" s="200"/>
      <c r="F21" s="277"/>
      <c r="G21" s="78">
        <v>6.9</v>
      </c>
      <c r="H21" s="281">
        <v>6.8</v>
      </c>
      <c r="I21" s="193">
        <v>7.1</v>
      </c>
      <c r="J21" s="139">
        <v>6.9</v>
      </c>
      <c r="K21" s="232">
        <v>7.2</v>
      </c>
      <c r="L21" s="296"/>
      <c r="M21" s="244">
        <v>6.7</v>
      </c>
      <c r="N21" s="258"/>
      <c r="O21" s="271">
        <v>6.9</v>
      </c>
      <c r="P21" s="192">
        <v>6.5</v>
      </c>
      <c r="Q21" s="105">
        <v>6.65</v>
      </c>
      <c r="R21" s="196">
        <v>6.6</v>
      </c>
      <c r="S21" s="130">
        <v>6.6445075867957204</v>
      </c>
      <c r="T21" s="136"/>
    </row>
    <row r="22" spans="1:20" x14ac:dyDescent="0.25">
      <c r="A22" s="4"/>
      <c r="B22" s="79"/>
      <c r="C22" s="79"/>
      <c r="D22" s="79"/>
      <c r="E22" s="200"/>
      <c r="F22" s="277"/>
      <c r="G22" s="78"/>
      <c r="H22" s="281"/>
      <c r="I22" s="193"/>
      <c r="J22" s="235"/>
      <c r="K22" s="232"/>
      <c r="L22" s="296"/>
      <c r="M22" s="244"/>
      <c r="N22" s="229"/>
      <c r="O22" s="271"/>
      <c r="P22" s="192"/>
      <c r="Q22" s="105"/>
      <c r="R22" s="196"/>
      <c r="S22" s="130"/>
      <c r="T22" s="136"/>
    </row>
    <row r="23" spans="1:20" x14ac:dyDescent="0.25">
      <c r="A23" s="9" t="s">
        <v>18</v>
      </c>
      <c r="B23" s="90"/>
      <c r="C23" s="90"/>
      <c r="D23" s="90"/>
      <c r="E23" s="91"/>
      <c r="F23" s="277"/>
      <c r="G23" s="78"/>
      <c r="H23" s="281"/>
      <c r="I23" s="193"/>
      <c r="J23" s="235"/>
      <c r="K23" s="232"/>
      <c r="L23" s="296"/>
      <c r="M23" s="244"/>
      <c r="N23" s="229"/>
      <c r="O23" s="271"/>
      <c r="P23" s="192"/>
      <c r="Q23" s="105"/>
      <c r="R23" s="196"/>
      <c r="S23" s="130"/>
      <c r="T23" s="136"/>
    </row>
    <row r="24" spans="1:20" x14ac:dyDescent="0.25">
      <c r="A24" s="4" t="s">
        <v>19</v>
      </c>
      <c r="B24" s="79">
        <f>AVERAGE(F24:S24)</f>
        <v>5.7067135871583528</v>
      </c>
      <c r="C24" s="79">
        <f>MIN(F24:S24)</f>
        <v>5.2526697145762302</v>
      </c>
      <c r="D24" s="79">
        <f>MAX(F24:S24)</f>
        <v>6.3</v>
      </c>
      <c r="E24" s="200"/>
      <c r="F24" s="277">
        <v>6.3</v>
      </c>
      <c r="G24" s="78">
        <v>5.4</v>
      </c>
      <c r="H24" s="281">
        <v>5.5</v>
      </c>
      <c r="I24" s="193"/>
      <c r="J24" s="139">
        <v>6.2</v>
      </c>
      <c r="K24" s="232">
        <v>5.4</v>
      </c>
      <c r="L24" s="296">
        <v>5.5</v>
      </c>
      <c r="M24" s="244">
        <v>5.9</v>
      </c>
      <c r="N24" s="229">
        <v>5.7</v>
      </c>
      <c r="O24" s="271">
        <v>6</v>
      </c>
      <c r="P24" s="192">
        <v>5.6</v>
      </c>
      <c r="Q24" s="105">
        <v>5.8346069184823648</v>
      </c>
      <c r="R24" s="196">
        <v>5.6</v>
      </c>
      <c r="S24" s="130">
        <v>5.2526697145762302</v>
      </c>
      <c r="T24" s="136"/>
    </row>
    <row r="25" spans="1:20" x14ac:dyDescent="0.25">
      <c r="A25" s="4" t="s">
        <v>20</v>
      </c>
      <c r="B25" s="79">
        <f>AVERAGE(F25:S25)</f>
        <v>4.7933185992230722</v>
      </c>
      <c r="C25" s="79">
        <f>MIN(F25:S25)</f>
        <v>4.0999999999999996</v>
      </c>
      <c r="D25" s="79">
        <f>MAX(F25:S25)</f>
        <v>5.5</v>
      </c>
      <c r="E25" s="200"/>
      <c r="F25" s="277"/>
      <c r="G25" s="78">
        <v>4.9000000000000004</v>
      </c>
      <c r="H25" s="281">
        <v>4.0999999999999996</v>
      </c>
      <c r="I25" s="193"/>
      <c r="J25" s="235"/>
      <c r="K25" s="232"/>
      <c r="L25" s="296"/>
      <c r="M25" s="244"/>
      <c r="N25" s="255"/>
      <c r="O25" s="271"/>
      <c r="P25" s="192"/>
      <c r="Q25" s="156"/>
      <c r="R25" s="196">
        <v>5.5</v>
      </c>
      <c r="S25" s="130">
        <v>4.6732743968922899</v>
      </c>
      <c r="T25" s="136"/>
    </row>
    <row r="26" spans="1:20" x14ac:dyDescent="0.25">
      <c r="A26" s="4"/>
      <c r="B26" s="79"/>
      <c r="C26" s="79"/>
      <c r="D26" s="79"/>
      <c r="E26" s="200"/>
      <c r="F26" s="277"/>
      <c r="G26" s="78"/>
      <c r="H26" s="281"/>
      <c r="I26" s="193"/>
      <c r="J26" s="235"/>
      <c r="K26" s="232"/>
      <c r="L26" s="296"/>
      <c r="M26" s="244"/>
      <c r="N26" s="229"/>
      <c r="O26" s="271"/>
      <c r="P26" s="192"/>
      <c r="Q26" s="156"/>
      <c r="R26" s="196"/>
      <c r="S26" s="130"/>
      <c r="T26" s="136"/>
    </row>
    <row r="27" spans="1:20" x14ac:dyDescent="0.25">
      <c r="A27" s="9" t="s">
        <v>21</v>
      </c>
      <c r="B27" s="79">
        <f>AVERAGE(F27:S27)</f>
        <v>0.94678874169894145</v>
      </c>
      <c r="C27" s="79">
        <f>MIN(F27:S27)</f>
        <v>-0.2</v>
      </c>
      <c r="D27" s="79">
        <f>MAX(F27:S27)</f>
        <v>1.6</v>
      </c>
      <c r="E27" s="91"/>
      <c r="F27" s="277"/>
      <c r="G27" s="78">
        <v>1.6</v>
      </c>
      <c r="H27" s="281">
        <v>-0.2</v>
      </c>
      <c r="I27" s="193">
        <v>1.1000000000000001</v>
      </c>
      <c r="J27" s="139"/>
      <c r="K27" s="232">
        <v>0.2</v>
      </c>
      <c r="L27" s="296"/>
      <c r="M27" s="244">
        <v>1.1000000000000001</v>
      </c>
      <c r="N27" s="255"/>
      <c r="O27" s="271"/>
      <c r="P27" s="192"/>
      <c r="Q27" s="156"/>
      <c r="R27" s="196">
        <v>1.5</v>
      </c>
      <c r="S27" s="130">
        <v>1.32752119189259</v>
      </c>
      <c r="T27" s="136"/>
    </row>
    <row r="28" spans="1:20" x14ac:dyDescent="0.25">
      <c r="A28" s="4"/>
      <c r="B28" s="79"/>
      <c r="C28" s="79"/>
      <c r="D28" s="79"/>
      <c r="E28" s="200"/>
      <c r="F28" s="277"/>
      <c r="G28" s="78"/>
      <c r="H28" s="281"/>
      <c r="I28" s="193"/>
      <c r="J28" s="235"/>
      <c r="K28" s="232"/>
      <c r="L28" s="296"/>
      <c r="M28" s="244"/>
      <c r="N28" s="229"/>
      <c r="O28" s="271"/>
      <c r="P28" s="192"/>
      <c r="Q28" s="156"/>
      <c r="R28" s="196"/>
      <c r="S28" s="130"/>
      <c r="T28" s="136"/>
    </row>
    <row r="29" spans="1:20" x14ac:dyDescent="0.25">
      <c r="A29" s="9" t="s">
        <v>22</v>
      </c>
      <c r="B29" s="90"/>
      <c r="C29" s="90"/>
      <c r="D29" s="90"/>
      <c r="E29" s="91"/>
      <c r="F29" s="277"/>
      <c r="G29" s="78"/>
      <c r="H29" s="281"/>
      <c r="I29" s="193"/>
      <c r="J29" s="235"/>
      <c r="K29" s="232"/>
      <c r="L29" s="296"/>
      <c r="M29" s="244"/>
      <c r="N29" s="229"/>
      <c r="O29" s="271"/>
      <c r="P29" s="192"/>
      <c r="Q29" s="156"/>
      <c r="R29" s="196"/>
      <c r="S29" s="130"/>
      <c r="T29" s="136"/>
    </row>
    <row r="30" spans="1:20" x14ac:dyDescent="0.25">
      <c r="A30" s="10" t="s">
        <v>23</v>
      </c>
      <c r="B30" s="79">
        <f>AVERAGE(F30:S30)</f>
        <v>-3.5204823516988895</v>
      </c>
      <c r="C30" s="79">
        <f>MIN(F30:S30)</f>
        <v>-4.5</v>
      </c>
      <c r="D30" s="79">
        <f>MAX(F30:S30)</f>
        <v>-2.6</v>
      </c>
      <c r="E30" s="92"/>
      <c r="F30" s="277"/>
      <c r="G30" s="78">
        <v>-3.8</v>
      </c>
      <c r="H30" s="281">
        <v>-2.6</v>
      </c>
      <c r="I30" s="193">
        <v>-3.4</v>
      </c>
      <c r="J30" s="139">
        <v>-4.4000000000000004</v>
      </c>
      <c r="K30" s="232">
        <v>-3.6</v>
      </c>
      <c r="L30" s="296">
        <v>-4.5</v>
      </c>
      <c r="M30" s="244">
        <v>-3.2</v>
      </c>
      <c r="N30" s="255"/>
      <c r="O30" s="271">
        <v>-2.8</v>
      </c>
      <c r="P30" s="170">
        <v>-3.7</v>
      </c>
      <c r="Q30" s="157"/>
      <c r="R30" s="196">
        <v>-3.3</v>
      </c>
      <c r="S30" s="130">
        <v>-3.42530586868779</v>
      </c>
      <c r="T30" s="136"/>
    </row>
    <row r="31" spans="1:20" x14ac:dyDescent="0.25">
      <c r="A31" s="10" t="s">
        <v>24</v>
      </c>
      <c r="B31" s="79">
        <f>AVERAGE(F31:S31)</f>
        <v>-1.7847028219446925</v>
      </c>
      <c r="C31" s="79">
        <f>MIN(F31:S31)</f>
        <v>-2.7</v>
      </c>
      <c r="D31" s="79">
        <f>MAX(F31:S31)</f>
        <v>-1</v>
      </c>
      <c r="E31" s="92"/>
      <c r="F31" s="277"/>
      <c r="G31" s="78">
        <v>-2.7</v>
      </c>
      <c r="H31" s="281">
        <v>-1</v>
      </c>
      <c r="I31" s="193">
        <v>-1.8</v>
      </c>
      <c r="J31" s="235"/>
      <c r="K31" s="232"/>
      <c r="L31" s="296"/>
      <c r="M31" s="244"/>
      <c r="N31" s="255"/>
      <c r="O31" s="271"/>
      <c r="P31" s="192"/>
      <c r="Q31" s="156"/>
      <c r="R31" s="196"/>
      <c r="S31" s="130">
        <v>-1.6388112877787699</v>
      </c>
      <c r="T31" s="136"/>
    </row>
    <row r="32" spans="1:20" x14ac:dyDescent="0.25">
      <c r="A32" s="11" t="s">
        <v>25</v>
      </c>
      <c r="B32" s="81">
        <f>AVERAGE(F32:S32)</f>
        <v>92.868461013614947</v>
      </c>
      <c r="C32" s="81">
        <f>MIN(F32:S32)</f>
        <v>89.384610136149504</v>
      </c>
      <c r="D32" s="81">
        <f>MAX(F32:S32)</f>
        <v>96.4</v>
      </c>
      <c r="E32" s="92"/>
      <c r="F32" s="278"/>
      <c r="G32" s="117">
        <v>93.1</v>
      </c>
      <c r="H32" s="279">
        <v>90.9</v>
      </c>
      <c r="I32" s="194">
        <v>95.1</v>
      </c>
      <c r="J32" s="140">
        <v>94</v>
      </c>
      <c r="K32" s="233">
        <v>95.5</v>
      </c>
      <c r="L32" s="297">
        <v>96.4</v>
      </c>
      <c r="M32" s="245"/>
      <c r="N32" s="259"/>
      <c r="O32" s="272">
        <v>90.8</v>
      </c>
      <c r="P32" s="81">
        <v>92.5</v>
      </c>
      <c r="Q32" s="158"/>
      <c r="R32" s="81">
        <v>91</v>
      </c>
      <c r="S32" s="143">
        <v>89.384610136149504</v>
      </c>
      <c r="T32" s="136"/>
    </row>
    <row r="33" spans="1:20" s="215" customFormat="1" x14ac:dyDescent="0.25">
      <c r="A33" s="18"/>
      <c r="B33" s="200"/>
      <c r="C33" s="200"/>
      <c r="D33" s="200"/>
      <c r="E33" s="92"/>
      <c r="F33" s="302"/>
      <c r="G33" s="302"/>
      <c r="H33" s="302"/>
      <c r="I33" s="229"/>
      <c r="J33" s="237"/>
      <c r="K33" s="229"/>
      <c r="L33" s="229"/>
      <c r="M33" s="96"/>
      <c r="N33" s="255"/>
      <c r="O33" s="229"/>
      <c r="P33" s="200"/>
      <c r="Q33" s="166"/>
      <c r="R33" s="200"/>
      <c r="S33" s="238"/>
      <c r="T33" s="136"/>
    </row>
    <row r="34" spans="1:20" s="215" customFormat="1" x14ac:dyDescent="0.25">
      <c r="A34" s="18"/>
      <c r="B34" s="200"/>
      <c r="C34" s="200"/>
      <c r="D34" s="200"/>
      <c r="E34" s="92"/>
      <c r="F34" s="302"/>
      <c r="G34" s="302"/>
      <c r="H34" s="302"/>
      <c r="I34" s="229"/>
      <c r="J34" s="237"/>
      <c r="K34" s="229"/>
      <c r="L34" s="229"/>
      <c r="M34" s="96"/>
      <c r="N34" s="255"/>
      <c r="O34" s="229"/>
      <c r="P34" s="200"/>
      <c r="Q34" s="166"/>
      <c r="R34" s="200"/>
      <c r="S34" s="238"/>
      <c r="T34" s="136"/>
    </row>
    <row r="35" spans="1:20" s="215" customFormat="1" x14ac:dyDescent="0.25">
      <c r="A35" s="17" t="s">
        <v>29</v>
      </c>
      <c r="B35" s="93"/>
      <c r="C35" s="93"/>
      <c r="D35" s="93"/>
      <c r="E35" s="91"/>
      <c r="F35" s="94"/>
      <c r="G35" s="120"/>
      <c r="H35" s="120"/>
      <c r="I35" s="94"/>
      <c r="J35" s="142"/>
      <c r="K35" s="94"/>
      <c r="L35" s="94"/>
      <c r="M35" s="94"/>
      <c r="N35" s="256"/>
      <c r="O35" s="94"/>
      <c r="P35" s="94"/>
      <c r="Q35" s="94"/>
      <c r="R35" s="94"/>
      <c r="S35" s="165"/>
      <c r="T35" s="136"/>
    </row>
    <row r="36" spans="1:20" s="215" customFormat="1" x14ac:dyDescent="0.25">
      <c r="A36" s="78" t="str">
        <f>Belgium!A36</f>
        <v>2023Q1</v>
      </c>
      <c r="B36" s="196">
        <f>AVERAGE(F36:S36)</f>
        <v>-1.1948341250160161E-4</v>
      </c>
      <c r="C36" s="196">
        <f>MIN(F36:S36)</f>
        <v>-0.3</v>
      </c>
      <c r="D36" s="196">
        <f>MAX(F36:S36)</f>
        <v>0.4</v>
      </c>
      <c r="E36" s="96"/>
      <c r="F36" s="105">
        <v>0.2</v>
      </c>
      <c r="G36" s="119">
        <v>0</v>
      </c>
      <c r="H36" s="119">
        <v>0</v>
      </c>
      <c r="I36" s="146">
        <v>-0.3</v>
      </c>
      <c r="J36" s="242">
        <v>0</v>
      </c>
      <c r="K36" s="105">
        <v>-0.3</v>
      </c>
      <c r="L36" s="119"/>
      <c r="M36" s="105">
        <v>0.2</v>
      </c>
      <c r="N36" s="196">
        <v>0.1</v>
      </c>
      <c r="O36" s="105">
        <v>0</v>
      </c>
      <c r="P36" s="105">
        <v>-0.1</v>
      </c>
      <c r="Q36" s="105">
        <v>-0.3</v>
      </c>
      <c r="R36" s="105">
        <v>0.4</v>
      </c>
      <c r="S36" s="105">
        <v>9.8446715637479101E-2</v>
      </c>
      <c r="T36" s="136"/>
    </row>
    <row r="37" spans="1:20" s="215" customFormat="1" x14ac:dyDescent="0.25">
      <c r="A37" s="78" t="str">
        <f>Belgium!A37</f>
        <v>2023Q2</v>
      </c>
      <c r="B37" s="81">
        <f>AVERAGE(F37:S37)</f>
        <v>0.18293029241840125</v>
      </c>
      <c r="C37" s="81">
        <f>MIN(F37:S37)</f>
        <v>-0.2</v>
      </c>
      <c r="D37" s="81">
        <f>MAX(F37:S37)</f>
        <v>0.5</v>
      </c>
      <c r="E37" s="96"/>
      <c r="F37" s="106">
        <v>0.1</v>
      </c>
      <c r="G37" s="145">
        <v>0.1</v>
      </c>
      <c r="H37" s="145">
        <v>0.5</v>
      </c>
      <c r="I37" s="147">
        <v>0.2</v>
      </c>
      <c r="J37" s="243">
        <v>0.2</v>
      </c>
      <c r="K37" s="117">
        <v>0</v>
      </c>
      <c r="L37" s="145"/>
      <c r="M37" s="106">
        <v>0.4</v>
      </c>
      <c r="N37" s="81">
        <v>0.2</v>
      </c>
      <c r="O37" s="106">
        <v>0.1</v>
      </c>
      <c r="P37" s="106">
        <v>0.2</v>
      </c>
      <c r="Q37" s="106">
        <v>-0.2</v>
      </c>
      <c r="R37" s="106">
        <v>0.3</v>
      </c>
      <c r="S37" s="106">
        <v>0.27809380143921603</v>
      </c>
      <c r="T37" s="136"/>
    </row>
    <row r="38" spans="1:20" x14ac:dyDescent="0.25">
      <c r="A38" s="21"/>
      <c r="B38" s="18"/>
      <c r="C38" s="18"/>
      <c r="D38" s="18"/>
      <c r="E38" s="248"/>
      <c r="F38" s="246"/>
      <c r="H38" s="246"/>
      <c r="N38" s="163"/>
      <c r="S38" s="131"/>
      <c r="T38" s="136"/>
    </row>
    <row r="39" spans="1:20" s="164" customFormat="1" x14ac:dyDescent="0.25">
      <c r="A39" s="18"/>
      <c r="B39" s="18"/>
      <c r="C39" s="18"/>
      <c r="D39" s="18"/>
      <c r="E39" s="248"/>
      <c r="F39" s="246"/>
      <c r="G39" s="246"/>
      <c r="H39" s="246"/>
      <c r="J39" s="234"/>
      <c r="N39" s="163"/>
      <c r="S39" s="131"/>
      <c r="T39" s="136"/>
    </row>
    <row r="40" spans="1:20" s="164" customFormat="1" x14ac:dyDescent="0.25">
      <c r="A40" s="22">
        <f>Belgium!A40</f>
        <v>2024</v>
      </c>
      <c r="B40" s="98"/>
      <c r="C40" s="98"/>
      <c r="D40" s="98"/>
      <c r="E40" s="99"/>
      <c r="F40" s="94"/>
      <c r="G40" s="94"/>
      <c r="H40" s="95"/>
      <c r="I40" s="94"/>
      <c r="J40" s="142"/>
      <c r="K40" s="94"/>
      <c r="L40" s="95"/>
      <c r="M40" s="94"/>
      <c r="N40" s="257"/>
      <c r="O40" s="94"/>
      <c r="P40" s="95"/>
      <c r="Q40" s="120"/>
      <c r="R40" s="94"/>
      <c r="S40" s="165"/>
      <c r="T40" s="136"/>
    </row>
    <row r="41" spans="1:20" s="164" customFormat="1" x14ac:dyDescent="0.25">
      <c r="A41" s="4"/>
      <c r="B41" s="170"/>
      <c r="C41" s="170"/>
      <c r="D41" s="170"/>
      <c r="E41" s="200"/>
      <c r="F41" s="105"/>
      <c r="G41" s="105"/>
      <c r="H41" s="96"/>
      <c r="I41" s="105"/>
      <c r="J41" s="139"/>
      <c r="K41" s="105"/>
      <c r="L41" s="96"/>
      <c r="M41" s="105"/>
      <c r="N41" s="200"/>
      <c r="O41" s="105"/>
      <c r="P41" s="96"/>
      <c r="Q41" s="119"/>
      <c r="R41" s="105"/>
      <c r="S41" s="130"/>
      <c r="T41" s="136"/>
    </row>
    <row r="42" spans="1:20" s="164" customFormat="1" x14ac:dyDescent="0.25">
      <c r="A42" s="9" t="s">
        <v>3</v>
      </c>
      <c r="B42" s="90"/>
      <c r="C42" s="90"/>
      <c r="D42" s="90"/>
      <c r="E42" s="91"/>
      <c r="F42" s="105"/>
      <c r="G42" s="105"/>
      <c r="H42" s="96"/>
      <c r="I42" s="105"/>
      <c r="J42" s="139"/>
      <c r="K42" s="105"/>
      <c r="L42" s="96"/>
      <c r="M42" s="105"/>
      <c r="N42" s="200"/>
      <c r="O42" s="105"/>
      <c r="P42" s="96"/>
      <c r="Q42" s="201"/>
      <c r="R42" s="105"/>
      <c r="S42" s="130"/>
      <c r="T42" s="136"/>
    </row>
    <row r="43" spans="1:20" s="164" customFormat="1" x14ac:dyDescent="0.25">
      <c r="A43" s="4" t="s">
        <v>4</v>
      </c>
      <c r="B43" s="170">
        <f t="shared" ref="B43:B53" si="3">AVERAGE(F43:S43)</f>
        <v>1.0283195085484731</v>
      </c>
      <c r="C43" s="170">
        <f t="shared" ref="C43:C53" si="4">MIN(F43:S43)</f>
        <v>0.4</v>
      </c>
      <c r="D43" s="170">
        <f t="shared" ref="D43:D53" si="5">MAX(F43:S43)</f>
        <v>1.9</v>
      </c>
      <c r="E43" s="200"/>
      <c r="F43" s="277">
        <v>1.1000000000000001</v>
      </c>
      <c r="G43" s="78">
        <v>0.4</v>
      </c>
      <c r="H43" s="284">
        <v>1.1000000000000001</v>
      </c>
      <c r="I43" s="182">
        <v>1.1000000000000001</v>
      </c>
      <c r="J43" s="139">
        <v>1</v>
      </c>
      <c r="K43" s="277">
        <v>0.8</v>
      </c>
      <c r="L43" s="299">
        <v>0.7</v>
      </c>
      <c r="M43" s="244">
        <v>0.9</v>
      </c>
      <c r="N43" s="231">
        <v>1.1000000000000001</v>
      </c>
      <c r="O43" s="277">
        <v>1.1000000000000001</v>
      </c>
      <c r="P43" s="200">
        <v>1.9</v>
      </c>
      <c r="Q43" s="105">
        <v>0.72087280497843409</v>
      </c>
      <c r="R43" s="196">
        <v>0.9</v>
      </c>
      <c r="S43" s="130">
        <v>1.57560031470019</v>
      </c>
      <c r="T43" s="136"/>
    </row>
    <row r="44" spans="1:20" s="164" customFormat="1" x14ac:dyDescent="0.25">
      <c r="A44" s="4" t="s">
        <v>5</v>
      </c>
      <c r="B44" s="170">
        <f t="shared" si="3"/>
        <v>1.0314352407466896</v>
      </c>
      <c r="C44" s="170">
        <f t="shared" si="4"/>
        <v>0.4</v>
      </c>
      <c r="D44" s="170">
        <f t="shared" si="5"/>
        <v>1.7</v>
      </c>
      <c r="E44" s="200"/>
      <c r="F44" s="277"/>
      <c r="G44" s="78">
        <v>0.4</v>
      </c>
      <c r="H44" s="284">
        <v>1.4</v>
      </c>
      <c r="I44" s="182">
        <v>1.2</v>
      </c>
      <c r="J44" s="139"/>
      <c r="K44" s="277">
        <v>0.6</v>
      </c>
      <c r="L44" s="299">
        <v>1</v>
      </c>
      <c r="M44" s="244">
        <v>0.9</v>
      </c>
      <c r="N44" s="258"/>
      <c r="O44" s="277">
        <v>1</v>
      </c>
      <c r="P44" s="200">
        <v>1.7</v>
      </c>
      <c r="Q44" s="105">
        <v>0.67418286032283614</v>
      </c>
      <c r="R44" s="196">
        <v>1.2</v>
      </c>
      <c r="S44" s="130">
        <v>1.2716047878907499</v>
      </c>
      <c r="T44" s="136"/>
    </row>
    <row r="45" spans="1:20" s="164" customFormat="1" x14ac:dyDescent="0.25">
      <c r="A45" s="4" t="s">
        <v>6</v>
      </c>
      <c r="B45" s="170">
        <f t="shared" si="3"/>
        <v>0.9871676970075608</v>
      </c>
      <c r="C45" s="170">
        <f t="shared" si="4"/>
        <v>0.2</v>
      </c>
      <c r="D45" s="170">
        <f t="shared" si="5"/>
        <v>1.6096256256000085</v>
      </c>
      <c r="E45" s="200"/>
      <c r="F45" s="277"/>
      <c r="G45" s="78">
        <v>0.5</v>
      </c>
      <c r="H45" s="283">
        <v>1.1000000000000001</v>
      </c>
      <c r="I45" s="115">
        <v>0.8</v>
      </c>
      <c r="J45" s="139"/>
      <c r="K45" s="115">
        <v>0.2</v>
      </c>
      <c r="L45" s="301">
        <v>1.2</v>
      </c>
      <c r="M45" s="115">
        <v>0.7</v>
      </c>
      <c r="N45" s="258"/>
      <c r="O45" s="115">
        <v>1</v>
      </c>
      <c r="P45" s="200">
        <v>1.4</v>
      </c>
      <c r="Q45" s="105">
        <v>1.6096256256000085</v>
      </c>
      <c r="R45" s="196">
        <v>0.9</v>
      </c>
      <c r="S45" s="130">
        <v>1.4492190414831601</v>
      </c>
      <c r="T45" s="136"/>
    </row>
    <row r="46" spans="1:20" s="164" customFormat="1" x14ac:dyDescent="0.25">
      <c r="A46" s="4" t="s">
        <v>7</v>
      </c>
      <c r="B46" s="170">
        <f t="shared" si="3"/>
        <v>1.0938714478422569</v>
      </c>
      <c r="C46" s="170">
        <f t="shared" si="4"/>
        <v>-1.1000000000000001</v>
      </c>
      <c r="D46" s="170">
        <f t="shared" si="5"/>
        <v>2.5</v>
      </c>
      <c r="E46" s="200"/>
      <c r="F46" s="277"/>
      <c r="G46" s="78">
        <v>0</v>
      </c>
      <c r="H46" s="283">
        <v>2.2000000000000002</v>
      </c>
      <c r="I46" s="115">
        <v>1.6</v>
      </c>
      <c r="J46" s="139"/>
      <c r="K46" s="115">
        <v>1.5</v>
      </c>
      <c r="L46" s="301">
        <v>-1.1000000000000001</v>
      </c>
      <c r="M46" s="115">
        <v>1</v>
      </c>
      <c r="N46" s="258"/>
      <c r="O46" s="115">
        <v>1.8</v>
      </c>
      <c r="P46" s="200">
        <v>2.5</v>
      </c>
      <c r="Q46" s="105">
        <v>0.44931099852105749</v>
      </c>
      <c r="R46" s="196">
        <v>0.7</v>
      </c>
      <c r="S46" s="130">
        <v>1.3832749277437699</v>
      </c>
      <c r="T46" s="136"/>
    </row>
    <row r="47" spans="1:20" s="164" customFormat="1" x14ac:dyDescent="0.25">
      <c r="A47" s="4" t="s">
        <v>8</v>
      </c>
      <c r="B47" s="170">
        <f t="shared" si="3"/>
        <v>4.15544422914249</v>
      </c>
      <c r="C47" s="170">
        <f t="shared" si="4"/>
        <v>4.15544422914249</v>
      </c>
      <c r="D47" s="170">
        <f t="shared" si="5"/>
        <v>4.15544422914249</v>
      </c>
      <c r="E47" s="200"/>
      <c r="F47" s="277"/>
      <c r="G47" s="78"/>
      <c r="H47" s="283"/>
      <c r="I47" s="182"/>
      <c r="J47" s="235"/>
      <c r="K47" s="277"/>
      <c r="L47" s="299"/>
      <c r="M47" s="244"/>
      <c r="N47" s="258"/>
      <c r="O47" s="277"/>
      <c r="P47" s="180"/>
      <c r="Q47" s="105"/>
      <c r="R47" s="78"/>
      <c r="S47" s="130">
        <v>4.15544422914249</v>
      </c>
      <c r="T47" s="136"/>
    </row>
    <row r="48" spans="1:20" s="164" customFormat="1" x14ac:dyDescent="0.25">
      <c r="A48" s="4" t="s">
        <v>9</v>
      </c>
      <c r="B48" s="170">
        <f t="shared" si="3"/>
        <v>3.1876877466069899</v>
      </c>
      <c r="C48" s="170">
        <f t="shared" si="4"/>
        <v>1.77537549321398</v>
      </c>
      <c r="D48" s="170">
        <f t="shared" si="5"/>
        <v>4.5999999999999996</v>
      </c>
      <c r="E48" s="200"/>
      <c r="F48" s="277"/>
      <c r="G48" s="78"/>
      <c r="H48" s="283">
        <v>4.5999999999999996</v>
      </c>
      <c r="I48" s="182"/>
      <c r="J48" s="235"/>
      <c r="K48" s="277"/>
      <c r="L48" s="299"/>
      <c r="M48" s="244"/>
      <c r="N48" s="258"/>
      <c r="O48" s="277"/>
      <c r="P48" s="180"/>
      <c r="Q48" s="105"/>
      <c r="R48" s="196"/>
      <c r="S48" s="130">
        <v>1.77537549321398</v>
      </c>
      <c r="T48" s="136"/>
    </row>
    <row r="49" spans="1:20" s="164" customFormat="1" x14ac:dyDescent="0.25">
      <c r="A49" s="4" t="s">
        <v>10</v>
      </c>
      <c r="B49" s="170">
        <f t="shared" si="3"/>
        <v>-1.0859053499933766</v>
      </c>
      <c r="C49" s="170">
        <f t="shared" si="4"/>
        <v>-1.4</v>
      </c>
      <c r="D49" s="170">
        <f t="shared" si="5"/>
        <v>-0.5</v>
      </c>
      <c r="E49" s="200"/>
      <c r="F49" s="277"/>
      <c r="G49" s="78"/>
      <c r="H49" s="283">
        <v>-0.5</v>
      </c>
      <c r="I49" s="182"/>
      <c r="J49" s="235"/>
      <c r="K49" s="277"/>
      <c r="L49" s="301">
        <v>-1.4</v>
      </c>
      <c r="M49" s="244"/>
      <c r="N49" s="258"/>
      <c r="O49" s="277"/>
      <c r="P49" s="180"/>
      <c r="Q49" s="105"/>
      <c r="R49" s="196"/>
      <c r="S49" s="130">
        <v>-1.35771604998013</v>
      </c>
      <c r="T49" s="136"/>
    </row>
    <row r="50" spans="1:20" s="164" customFormat="1" x14ac:dyDescent="0.25">
      <c r="A50" s="4" t="s">
        <v>11</v>
      </c>
      <c r="B50" s="170">
        <f t="shared" si="3"/>
        <v>-7.6349077858924613E-2</v>
      </c>
      <c r="C50" s="170">
        <f t="shared" si="4"/>
        <v>-0.2</v>
      </c>
      <c r="D50" s="170">
        <f t="shared" si="5"/>
        <v>0</v>
      </c>
      <c r="E50" s="200"/>
      <c r="F50" s="277"/>
      <c r="G50" s="78">
        <v>-0.1</v>
      </c>
      <c r="H50" s="284">
        <v>-0.2</v>
      </c>
      <c r="I50" s="182">
        <v>-0.1</v>
      </c>
      <c r="J50" s="139"/>
      <c r="K50" s="277"/>
      <c r="L50" s="301">
        <v>0</v>
      </c>
      <c r="M50" s="244">
        <v>0</v>
      </c>
      <c r="N50" s="258"/>
      <c r="O50" s="277">
        <v>-0.1</v>
      </c>
      <c r="P50" s="200"/>
      <c r="Q50" s="105">
        <v>-1.7212979545872795E-2</v>
      </c>
      <c r="R50" s="196">
        <v>-0.1</v>
      </c>
      <c r="S50" s="130">
        <v>-6.9928721184448803E-2</v>
      </c>
      <c r="T50" s="136"/>
    </row>
    <row r="51" spans="1:20" s="164" customFormat="1" x14ac:dyDescent="0.25">
      <c r="A51" s="4" t="s">
        <v>12</v>
      </c>
      <c r="B51" s="170">
        <f t="shared" si="3"/>
        <v>2.7521884926381044</v>
      </c>
      <c r="C51" s="170">
        <f t="shared" si="4"/>
        <v>9.6474603328333686E-2</v>
      </c>
      <c r="D51" s="170">
        <f t="shared" si="5"/>
        <v>3.8</v>
      </c>
      <c r="E51" s="200"/>
      <c r="F51" s="277"/>
      <c r="G51" s="78"/>
      <c r="H51" s="283">
        <v>2.7</v>
      </c>
      <c r="I51" s="182">
        <v>2.8</v>
      </c>
      <c r="J51" s="139"/>
      <c r="K51" s="277">
        <v>2.5</v>
      </c>
      <c r="L51" s="301">
        <v>3.8</v>
      </c>
      <c r="M51" s="244">
        <v>3.8</v>
      </c>
      <c r="N51" s="258"/>
      <c r="O51" s="277">
        <v>2.2000000000000002</v>
      </c>
      <c r="P51" s="200">
        <v>3.3</v>
      </c>
      <c r="Q51" s="105">
        <v>9.6474603328333686E-2</v>
      </c>
      <c r="R51" s="196">
        <v>2.8</v>
      </c>
      <c r="S51" s="130">
        <v>3.5254103230527098</v>
      </c>
      <c r="T51" s="136"/>
    </row>
    <row r="52" spans="1:20" s="164" customFormat="1" x14ac:dyDescent="0.25">
      <c r="A52" s="4" t="s">
        <v>13</v>
      </c>
      <c r="B52" s="170">
        <f t="shared" si="3"/>
        <v>2.7932130430542843</v>
      </c>
      <c r="C52" s="170">
        <f t="shared" si="4"/>
        <v>0.22301515954288309</v>
      </c>
      <c r="D52" s="170">
        <f t="shared" si="5"/>
        <v>4</v>
      </c>
      <c r="E52" s="200"/>
      <c r="F52" s="277"/>
      <c r="G52" s="78"/>
      <c r="H52" s="283">
        <v>3.1</v>
      </c>
      <c r="I52" s="182">
        <v>2.9</v>
      </c>
      <c r="J52" s="139"/>
      <c r="K52" s="277">
        <v>2.5</v>
      </c>
      <c r="L52" s="301">
        <v>3.9</v>
      </c>
      <c r="M52" s="244">
        <v>4</v>
      </c>
      <c r="N52" s="258"/>
      <c r="O52" s="277">
        <v>2.2999999999999998</v>
      </c>
      <c r="P52" s="200">
        <v>3.1</v>
      </c>
      <c r="Q52" s="105">
        <v>0.22301515954288309</v>
      </c>
      <c r="R52" s="196">
        <v>2.9</v>
      </c>
      <c r="S52" s="130">
        <v>3.0091152709999598</v>
      </c>
      <c r="T52" s="136"/>
    </row>
    <row r="53" spans="1:20" s="164" customFormat="1" x14ac:dyDescent="0.25">
      <c r="A53" s="4" t="s">
        <v>14</v>
      </c>
      <c r="B53" s="170">
        <f t="shared" si="3"/>
        <v>0.11062514507146184</v>
      </c>
      <c r="C53" s="170">
        <f t="shared" si="4"/>
        <v>-0.1</v>
      </c>
      <c r="D53" s="170">
        <f t="shared" si="5"/>
        <v>0.36289573346286202</v>
      </c>
      <c r="E53" s="200"/>
      <c r="F53" s="277"/>
      <c r="G53" s="78">
        <v>0.2</v>
      </c>
      <c r="H53" s="283">
        <v>-0.1</v>
      </c>
      <c r="I53" s="182">
        <v>0.1</v>
      </c>
      <c r="J53" s="139"/>
      <c r="K53" s="277"/>
      <c r="L53" s="301">
        <v>0.1</v>
      </c>
      <c r="M53" s="115">
        <v>0.1</v>
      </c>
      <c r="N53" s="258"/>
      <c r="O53" s="115">
        <v>0</v>
      </c>
      <c r="P53" s="212">
        <v>0.3</v>
      </c>
      <c r="Q53" s="105">
        <v>-5.6644282748243603E-2</v>
      </c>
      <c r="R53" s="196">
        <v>0.1</v>
      </c>
      <c r="S53" s="130">
        <v>0.36289573346286202</v>
      </c>
      <c r="T53" s="136"/>
    </row>
    <row r="54" spans="1:20" s="164" customFormat="1" x14ac:dyDescent="0.25">
      <c r="A54" s="4"/>
      <c r="B54" s="170"/>
      <c r="C54" s="170"/>
      <c r="D54" s="170"/>
      <c r="E54" s="200"/>
      <c r="F54" s="277"/>
      <c r="G54" s="78"/>
      <c r="H54" s="284"/>
      <c r="I54" s="182"/>
      <c r="J54" s="235"/>
      <c r="K54" s="277"/>
      <c r="L54" s="299"/>
      <c r="M54" s="244"/>
      <c r="N54" s="229"/>
      <c r="O54" s="277"/>
      <c r="P54" s="166"/>
      <c r="Q54" s="105"/>
      <c r="R54" s="211"/>
      <c r="S54" s="130"/>
      <c r="T54" s="136"/>
    </row>
    <row r="55" spans="1:20" s="164" customFormat="1" x14ac:dyDescent="0.25">
      <c r="A55" s="9" t="s">
        <v>15</v>
      </c>
      <c r="B55" s="90"/>
      <c r="C55" s="90"/>
      <c r="D55" s="90"/>
      <c r="E55" s="91"/>
      <c r="F55" s="277"/>
      <c r="G55" s="78"/>
      <c r="H55" s="284"/>
      <c r="I55" s="182"/>
      <c r="J55" s="235"/>
      <c r="K55" s="277"/>
      <c r="L55" s="299"/>
      <c r="M55" s="244"/>
      <c r="N55" s="229"/>
      <c r="O55" s="277"/>
      <c r="P55" s="166"/>
      <c r="Q55" s="105"/>
      <c r="R55" s="78"/>
      <c r="S55" s="130"/>
      <c r="T55" s="136"/>
    </row>
    <row r="56" spans="1:20" s="164" customFormat="1" x14ac:dyDescent="0.25">
      <c r="A56" s="4" t="s">
        <v>16</v>
      </c>
      <c r="B56" s="170">
        <f>AVERAGE(F56:S56)</f>
        <v>0.48446059589008089</v>
      </c>
      <c r="C56" s="170">
        <f>MIN(F56:S56)</f>
        <v>0.2</v>
      </c>
      <c r="D56" s="170">
        <f>MAX(F56:S56)</f>
        <v>0.8</v>
      </c>
      <c r="E56" s="200"/>
      <c r="F56" s="277"/>
      <c r="G56" s="78">
        <v>0.2</v>
      </c>
      <c r="H56" s="284">
        <v>0.8</v>
      </c>
      <c r="I56" s="182">
        <v>0.5</v>
      </c>
      <c r="J56" s="235"/>
      <c r="K56" s="277"/>
      <c r="L56" s="299"/>
      <c r="M56" s="244"/>
      <c r="N56" s="258"/>
      <c r="O56" s="277"/>
      <c r="P56" s="167">
        <v>0.8</v>
      </c>
      <c r="Q56" s="105"/>
      <c r="R56" s="196">
        <v>0.2</v>
      </c>
      <c r="S56" s="130">
        <v>0.40676357534048502</v>
      </c>
      <c r="T56" s="136"/>
    </row>
    <row r="57" spans="1:20" s="164" customFormat="1" x14ac:dyDescent="0.25">
      <c r="A57" s="4" t="s">
        <v>17</v>
      </c>
      <c r="B57" s="170">
        <f>AVERAGE(F57:S57)</f>
        <v>6.8377096162324786</v>
      </c>
      <c r="C57" s="170">
        <f>MIN(F57:S57)</f>
        <v>6.1</v>
      </c>
      <c r="D57" s="170">
        <f>MAX(F57:S57)</f>
        <v>7.2</v>
      </c>
      <c r="E57" s="200"/>
      <c r="F57" s="277"/>
      <c r="G57" s="78">
        <v>7</v>
      </c>
      <c r="H57" s="284">
        <v>6.9</v>
      </c>
      <c r="I57" s="182">
        <v>7.1</v>
      </c>
      <c r="J57" s="139">
        <v>7.2</v>
      </c>
      <c r="K57" s="277">
        <v>7.1</v>
      </c>
      <c r="L57" s="299"/>
      <c r="M57" s="244">
        <v>6.8</v>
      </c>
      <c r="N57" s="258"/>
      <c r="O57" s="277">
        <v>6.8</v>
      </c>
      <c r="P57" s="166">
        <v>6.1</v>
      </c>
      <c r="Q57" s="105">
        <v>6.9749999999999996</v>
      </c>
      <c r="R57" s="196">
        <v>6.6</v>
      </c>
      <c r="S57" s="130">
        <v>6.6398057785572702</v>
      </c>
      <c r="T57" s="136"/>
    </row>
    <row r="58" spans="1:20" s="164" customFormat="1" x14ac:dyDescent="0.25">
      <c r="A58" s="4"/>
      <c r="B58" s="170"/>
      <c r="C58" s="170"/>
      <c r="D58" s="170"/>
      <c r="E58" s="200"/>
      <c r="F58" s="277"/>
      <c r="G58" s="78"/>
      <c r="H58" s="284"/>
      <c r="I58" s="182"/>
      <c r="J58" s="235"/>
      <c r="K58" s="277"/>
      <c r="L58" s="299"/>
      <c r="M58" s="244"/>
      <c r="N58" s="229"/>
      <c r="O58" s="277"/>
      <c r="P58" s="166"/>
      <c r="Q58" s="105"/>
      <c r="R58" s="196"/>
      <c r="S58" s="130"/>
      <c r="T58" s="136"/>
    </row>
    <row r="59" spans="1:20" s="164" customFormat="1" x14ac:dyDescent="0.25">
      <c r="A59" s="9" t="s">
        <v>18</v>
      </c>
      <c r="B59" s="90"/>
      <c r="C59" s="90"/>
      <c r="D59" s="90"/>
      <c r="E59" s="91"/>
      <c r="F59" s="277"/>
      <c r="G59" s="78"/>
      <c r="H59" s="284"/>
      <c r="I59" s="182"/>
      <c r="J59" s="235"/>
      <c r="K59" s="277"/>
      <c r="L59" s="299"/>
      <c r="M59" s="244"/>
      <c r="N59" s="229"/>
      <c r="O59" s="277"/>
      <c r="P59" s="166"/>
      <c r="Q59" s="105"/>
      <c r="R59" s="196"/>
      <c r="S59" s="130"/>
      <c r="T59" s="136"/>
    </row>
    <row r="60" spans="1:20" s="164" customFormat="1" x14ac:dyDescent="0.25">
      <c r="A60" s="4" t="s">
        <v>19</v>
      </c>
      <c r="B60" s="170">
        <f>AVERAGE(F60:S60)</f>
        <v>2.596432745806367</v>
      </c>
      <c r="C60" s="170">
        <f>MIN(F60:S60)</f>
        <v>2.1</v>
      </c>
      <c r="D60" s="170">
        <f>MAX(F60:S60)</f>
        <v>3.4</v>
      </c>
      <c r="E60" s="200"/>
      <c r="F60" s="277">
        <v>3.4</v>
      </c>
      <c r="G60" s="78">
        <v>2.2999999999999998</v>
      </c>
      <c r="H60" s="284">
        <v>2.1</v>
      </c>
      <c r="I60" s="182"/>
      <c r="J60" s="139">
        <v>2.1</v>
      </c>
      <c r="K60" s="277">
        <v>2.5</v>
      </c>
      <c r="L60" s="299">
        <v>2.6</v>
      </c>
      <c r="M60" s="244">
        <v>2.2000000000000002</v>
      </c>
      <c r="N60" s="231">
        <v>3</v>
      </c>
      <c r="O60" s="277">
        <v>2.7</v>
      </c>
      <c r="P60" s="166">
        <v>2.9</v>
      </c>
      <c r="Q60" s="105">
        <v>2.2543001508796938</v>
      </c>
      <c r="R60" s="196">
        <v>2.8</v>
      </c>
      <c r="S60" s="130">
        <v>2.8993255446030801</v>
      </c>
      <c r="T60" s="136"/>
    </row>
    <row r="61" spans="1:20" s="164" customFormat="1" x14ac:dyDescent="0.25">
      <c r="A61" s="4" t="s">
        <v>20</v>
      </c>
      <c r="B61" s="170">
        <f>AVERAGE(F61:S61)</f>
        <v>3.0177899461696498</v>
      </c>
      <c r="C61" s="170">
        <f>MIN(F61:S61)</f>
        <v>2.2000000000000002</v>
      </c>
      <c r="D61" s="170">
        <f>MAX(F61:S61)</f>
        <v>3.4711597846786</v>
      </c>
      <c r="E61" s="200"/>
      <c r="F61" s="277"/>
      <c r="G61" s="78">
        <v>2.2000000000000002</v>
      </c>
      <c r="H61" s="284">
        <v>3.4</v>
      </c>
      <c r="I61" s="182"/>
      <c r="J61" s="235"/>
      <c r="K61" s="277"/>
      <c r="L61" s="299"/>
      <c r="M61" s="244"/>
      <c r="N61" s="255"/>
      <c r="O61" s="277"/>
      <c r="P61" s="168"/>
      <c r="Q61" s="160"/>
      <c r="R61" s="196">
        <v>3</v>
      </c>
      <c r="S61" s="130">
        <v>3.4711597846786</v>
      </c>
      <c r="T61" s="136"/>
    </row>
    <row r="62" spans="1:20" s="164" customFormat="1" x14ac:dyDescent="0.25">
      <c r="A62" s="4"/>
      <c r="B62" s="170"/>
      <c r="C62" s="170"/>
      <c r="D62" s="170"/>
      <c r="E62" s="200"/>
      <c r="F62" s="277"/>
      <c r="G62" s="78"/>
      <c r="H62" s="284"/>
      <c r="I62" s="182"/>
      <c r="J62" s="235"/>
      <c r="K62" s="277"/>
      <c r="L62" s="299"/>
      <c r="M62" s="244"/>
      <c r="N62" s="229"/>
      <c r="O62" s="277"/>
      <c r="P62" s="166"/>
      <c r="Q62" s="160"/>
      <c r="R62" s="196"/>
      <c r="S62" s="130"/>
      <c r="T62" s="136"/>
    </row>
    <row r="63" spans="1:20" s="164" customFormat="1" x14ac:dyDescent="0.25">
      <c r="A63" s="9" t="s">
        <v>21</v>
      </c>
      <c r="B63" s="170">
        <f>AVERAGE(F63:S63)</f>
        <v>1.2962337920369298</v>
      </c>
      <c r="C63" s="170">
        <f>MIN(F63:S63)</f>
        <v>0</v>
      </c>
      <c r="D63" s="170">
        <f>MAX(F63:S63)</f>
        <v>2.1</v>
      </c>
      <c r="E63" s="91"/>
      <c r="F63" s="277"/>
      <c r="G63" s="78">
        <v>1.8</v>
      </c>
      <c r="H63" s="284">
        <v>0</v>
      </c>
      <c r="I63" s="182">
        <v>1.3</v>
      </c>
      <c r="J63" s="139"/>
      <c r="K63" s="277">
        <v>0.8</v>
      </c>
      <c r="L63" s="299"/>
      <c r="M63" s="244">
        <v>1.1000000000000001</v>
      </c>
      <c r="N63" s="255"/>
      <c r="O63" s="277"/>
      <c r="P63" s="168"/>
      <c r="Q63" s="160"/>
      <c r="R63" s="196">
        <v>2.1</v>
      </c>
      <c r="S63" s="130">
        <v>1.97363654425851</v>
      </c>
      <c r="T63" s="136"/>
    </row>
    <row r="64" spans="1:20" s="164" customFormat="1" x14ac:dyDescent="0.25">
      <c r="A64" s="4"/>
      <c r="B64" s="170"/>
      <c r="C64" s="170"/>
      <c r="D64" s="170"/>
      <c r="E64" s="200"/>
      <c r="F64" s="277"/>
      <c r="G64" s="78"/>
      <c r="H64" s="284"/>
      <c r="I64" s="182"/>
      <c r="J64" s="235"/>
      <c r="K64" s="277"/>
      <c r="L64" s="299"/>
      <c r="M64" s="244"/>
      <c r="N64" s="229"/>
      <c r="O64" s="277"/>
      <c r="P64" s="166"/>
      <c r="Q64" s="160"/>
      <c r="R64" s="196"/>
      <c r="S64" s="130"/>
      <c r="T64" s="136"/>
    </row>
    <row r="65" spans="1:20" s="164" customFormat="1" x14ac:dyDescent="0.25">
      <c r="A65" s="9" t="s">
        <v>22</v>
      </c>
      <c r="B65" s="90"/>
      <c r="C65" s="90"/>
      <c r="D65" s="90"/>
      <c r="E65" s="91"/>
      <c r="F65" s="277"/>
      <c r="G65" s="78"/>
      <c r="H65" s="284"/>
      <c r="I65" s="182"/>
      <c r="J65" s="235"/>
      <c r="K65" s="277"/>
      <c r="L65" s="299"/>
      <c r="M65" s="244"/>
      <c r="N65" s="229"/>
      <c r="O65" s="277"/>
      <c r="P65" s="166"/>
      <c r="Q65" s="160"/>
      <c r="R65" s="196"/>
      <c r="S65" s="130"/>
      <c r="T65" s="136"/>
    </row>
    <row r="66" spans="1:20" s="164" customFormat="1" x14ac:dyDescent="0.25">
      <c r="A66" s="10" t="s">
        <v>23</v>
      </c>
      <c r="B66" s="170">
        <f>AVERAGE(F66:S66)</f>
        <v>-2.9981665803768678</v>
      </c>
      <c r="C66" s="170">
        <f>MIN(F66:S66)</f>
        <v>-4</v>
      </c>
      <c r="D66" s="170">
        <f>MAX(F66:S66)</f>
        <v>-2.2999999999999998</v>
      </c>
      <c r="E66" s="92"/>
      <c r="F66" s="277"/>
      <c r="G66" s="78">
        <v>-3.1</v>
      </c>
      <c r="H66" s="284">
        <v>-2.2999999999999998</v>
      </c>
      <c r="I66" s="182">
        <v>-2.9</v>
      </c>
      <c r="J66" s="139">
        <v>-4</v>
      </c>
      <c r="K66" s="277">
        <v>-2.9</v>
      </c>
      <c r="L66" s="299">
        <v>-3.5</v>
      </c>
      <c r="M66" s="244">
        <v>-3</v>
      </c>
      <c r="N66" s="255"/>
      <c r="O66" s="277">
        <v>-2.6</v>
      </c>
      <c r="P66" s="166">
        <v>-3.3</v>
      </c>
      <c r="Q66" s="224"/>
      <c r="R66" s="196">
        <v>-3</v>
      </c>
      <c r="S66" s="130">
        <v>-2.3798323841455402</v>
      </c>
      <c r="T66" s="136"/>
    </row>
    <row r="67" spans="1:20" s="164" customFormat="1" x14ac:dyDescent="0.25">
      <c r="A67" s="10" t="s">
        <v>24</v>
      </c>
      <c r="B67" s="170">
        <f>AVERAGE(F67:S67)</f>
        <v>-0.98699215631587789</v>
      </c>
      <c r="C67" s="170">
        <f>MIN(F67:S67)</f>
        <v>-1.4</v>
      </c>
      <c r="D67" s="170">
        <f>MAX(F67:S67)</f>
        <v>-0.54796862526351198</v>
      </c>
      <c r="E67" s="92"/>
      <c r="F67" s="277"/>
      <c r="G67" s="78">
        <v>-1.4</v>
      </c>
      <c r="H67" s="284">
        <v>-0.7</v>
      </c>
      <c r="I67" s="182">
        <v>-1.3</v>
      </c>
      <c r="J67" s="235"/>
      <c r="K67" s="277"/>
      <c r="L67" s="299"/>
      <c r="M67" s="244"/>
      <c r="N67" s="255"/>
      <c r="O67" s="277"/>
      <c r="P67" s="168"/>
      <c r="Q67" s="160"/>
      <c r="R67" s="196"/>
      <c r="S67" s="130">
        <v>-0.54796862526351198</v>
      </c>
      <c r="T67" s="136"/>
    </row>
    <row r="68" spans="1:20" s="164" customFormat="1" x14ac:dyDescent="0.25">
      <c r="A68" s="11" t="s">
        <v>25</v>
      </c>
      <c r="B68" s="81">
        <f>AVERAGE(F68:S68)</f>
        <v>92.204841713472845</v>
      </c>
      <c r="C68" s="81">
        <f>MIN(F68:S68)</f>
        <v>87.748417134728498</v>
      </c>
      <c r="D68" s="81">
        <f>MAX(F68:S68)</f>
        <v>95.2</v>
      </c>
      <c r="E68" s="92"/>
      <c r="F68" s="278"/>
      <c r="G68" s="117">
        <v>93.3</v>
      </c>
      <c r="H68" s="282">
        <v>89.3</v>
      </c>
      <c r="I68" s="183">
        <v>94.9</v>
      </c>
      <c r="J68" s="140">
        <v>94.6</v>
      </c>
      <c r="K68" s="278">
        <v>95.2</v>
      </c>
      <c r="L68" s="300">
        <v>94.5</v>
      </c>
      <c r="M68" s="245"/>
      <c r="N68" s="259"/>
      <c r="O68" s="278">
        <v>90.3</v>
      </c>
      <c r="P68" s="169">
        <v>91.5</v>
      </c>
      <c r="Q68" s="159"/>
      <c r="R68" s="81">
        <v>90.7</v>
      </c>
      <c r="S68" s="143">
        <v>87.748417134728498</v>
      </c>
      <c r="T68" s="136"/>
    </row>
    <row r="69" spans="1:20" s="164" customFormat="1" x14ac:dyDescent="0.25">
      <c r="A69" s="18"/>
      <c r="B69" s="18"/>
      <c r="C69" s="18"/>
      <c r="D69" s="18"/>
      <c r="E69" s="248"/>
      <c r="G69" s="246"/>
      <c r="J69" s="234"/>
      <c r="N69" s="163"/>
      <c r="S69" s="131"/>
      <c r="T69" s="136"/>
    </row>
    <row r="70" spans="1:20" s="164" customFormat="1" x14ac:dyDescent="0.25">
      <c r="A70" s="18"/>
      <c r="B70" s="18"/>
      <c r="C70" s="18"/>
      <c r="D70" s="18"/>
      <c r="E70" s="248"/>
      <c r="G70" s="246"/>
      <c r="J70" s="234"/>
      <c r="N70" s="163"/>
      <c r="S70" s="131"/>
      <c r="T70" s="136"/>
    </row>
    <row r="71" spans="1:20" x14ac:dyDescent="0.25">
      <c r="A71" s="22">
        <f>Belgium!A71</f>
        <v>2025</v>
      </c>
      <c r="B71" s="98"/>
      <c r="C71" s="98"/>
      <c r="D71" s="98"/>
      <c r="E71" s="99"/>
      <c r="F71" s="94"/>
      <c r="G71" s="94"/>
      <c r="H71" s="95"/>
      <c r="I71" s="94"/>
      <c r="J71" s="142"/>
      <c r="K71" s="95"/>
      <c r="L71" s="94"/>
      <c r="M71" s="94"/>
      <c r="N71" s="256"/>
      <c r="O71" s="94"/>
      <c r="P71" s="95"/>
      <c r="Q71" s="94"/>
      <c r="R71" s="94"/>
      <c r="S71" s="165"/>
      <c r="T71" s="129"/>
    </row>
    <row r="72" spans="1:20" x14ac:dyDescent="0.25">
      <c r="A72" s="4"/>
      <c r="B72" s="196"/>
      <c r="C72" s="196"/>
      <c r="D72" s="196"/>
      <c r="E72" s="200"/>
      <c r="F72" s="105"/>
      <c r="G72" s="105"/>
      <c r="H72" s="96"/>
      <c r="I72" s="105"/>
      <c r="J72" s="139"/>
      <c r="K72" s="96"/>
      <c r="L72" s="105"/>
      <c r="M72" s="105"/>
      <c r="N72" s="196"/>
      <c r="O72" s="105"/>
      <c r="P72" s="96"/>
      <c r="Q72" s="105"/>
      <c r="R72" s="105"/>
      <c r="S72" s="130"/>
    </row>
    <row r="73" spans="1:20" x14ac:dyDescent="0.25">
      <c r="A73" s="9" t="s">
        <v>3</v>
      </c>
      <c r="B73" s="90"/>
      <c r="C73" s="90"/>
      <c r="D73" s="90"/>
      <c r="E73" s="91"/>
      <c r="F73" s="105"/>
      <c r="G73" s="105"/>
      <c r="H73" s="96"/>
      <c r="I73" s="105"/>
      <c r="J73" s="139"/>
      <c r="K73" s="105"/>
      <c r="L73" s="119"/>
      <c r="M73" s="105"/>
      <c r="N73" s="196"/>
      <c r="O73" s="105"/>
      <c r="P73" s="96"/>
      <c r="Q73" s="196"/>
      <c r="R73" s="105"/>
      <c r="S73" s="130"/>
    </row>
    <row r="74" spans="1:20" x14ac:dyDescent="0.25">
      <c r="A74" s="4" t="s">
        <v>4</v>
      </c>
      <c r="B74" s="196">
        <f t="shared" ref="B74:B84" si="6">AVERAGE(F74:S74)</f>
        <v>1.476634102979582</v>
      </c>
      <c r="C74" s="196">
        <f t="shared" ref="C74:C84" si="7">MIN(F74:S74)</f>
        <v>1.3</v>
      </c>
      <c r="D74" s="196">
        <f t="shared" ref="D74:D84" si="8">MAX(F74:S74)</f>
        <v>1.6</v>
      </c>
      <c r="E74" s="200"/>
      <c r="F74" s="277"/>
      <c r="G74" s="277"/>
      <c r="H74" s="286">
        <v>1.6</v>
      </c>
      <c r="I74" s="197"/>
      <c r="J74" s="139">
        <v>1.5</v>
      </c>
      <c r="K74" s="197"/>
      <c r="L74" s="304">
        <v>1.4</v>
      </c>
      <c r="M74" s="105"/>
      <c r="N74" s="231"/>
      <c r="O74" s="196"/>
      <c r="P74" s="173"/>
      <c r="Q74" s="197"/>
      <c r="R74" s="115">
        <v>1.3</v>
      </c>
      <c r="S74" s="130">
        <v>1.5831705148979101</v>
      </c>
    </row>
    <row r="75" spans="1:20" x14ac:dyDescent="0.25">
      <c r="A75" s="4" t="s">
        <v>5</v>
      </c>
      <c r="B75" s="196">
        <f t="shared" si="6"/>
        <v>1.4443704487321467</v>
      </c>
      <c r="C75" s="196">
        <f t="shared" si="7"/>
        <v>1.4</v>
      </c>
      <c r="D75" s="196">
        <f t="shared" si="8"/>
        <v>1.5</v>
      </c>
      <c r="E75" s="200"/>
      <c r="F75" s="277"/>
      <c r="G75" s="277"/>
      <c r="H75" s="286">
        <v>1.5</v>
      </c>
      <c r="I75" s="197"/>
      <c r="J75" s="235"/>
      <c r="K75" s="197"/>
      <c r="L75" s="302"/>
      <c r="M75" s="105"/>
      <c r="N75" s="260"/>
      <c r="O75" s="196"/>
      <c r="P75" s="173"/>
      <c r="Q75" s="197"/>
      <c r="R75" s="196">
        <v>1.4</v>
      </c>
      <c r="S75" s="130">
        <v>1.43311134619644</v>
      </c>
    </row>
    <row r="76" spans="1:20" x14ac:dyDescent="0.25">
      <c r="A76" s="4" t="s">
        <v>6</v>
      </c>
      <c r="B76" s="196">
        <f t="shared" si="6"/>
        <v>1.1032708242236666</v>
      </c>
      <c r="C76" s="196">
        <f t="shared" si="7"/>
        <v>0.9</v>
      </c>
      <c r="D76" s="196">
        <f t="shared" si="8"/>
        <v>1.409812472671</v>
      </c>
      <c r="E76" s="200"/>
      <c r="F76" s="277"/>
      <c r="G76" s="277"/>
      <c r="H76" s="286">
        <v>1</v>
      </c>
      <c r="I76" s="115"/>
      <c r="J76" s="235"/>
      <c r="K76" s="115"/>
      <c r="L76" s="302"/>
      <c r="M76" s="105"/>
      <c r="N76" s="260"/>
      <c r="O76" s="80"/>
      <c r="P76" s="173"/>
      <c r="Q76" s="115"/>
      <c r="R76" s="196">
        <v>0.9</v>
      </c>
      <c r="S76" s="130">
        <v>1.409812472671</v>
      </c>
    </row>
    <row r="77" spans="1:20" x14ac:dyDescent="0.25">
      <c r="A77" s="4" t="s">
        <v>7</v>
      </c>
      <c r="B77" s="196">
        <f t="shared" si="6"/>
        <v>2.0181376525713302</v>
      </c>
      <c r="C77" s="196">
        <f t="shared" si="7"/>
        <v>1.3</v>
      </c>
      <c r="D77" s="196">
        <f t="shared" si="8"/>
        <v>3</v>
      </c>
      <c r="E77" s="200"/>
      <c r="F77" s="277"/>
      <c r="G77" s="277"/>
      <c r="H77" s="286">
        <v>3</v>
      </c>
      <c r="I77" s="115"/>
      <c r="J77" s="235"/>
      <c r="K77" s="115"/>
      <c r="L77" s="302"/>
      <c r="M77" s="105"/>
      <c r="N77" s="260"/>
      <c r="O77" s="80"/>
      <c r="P77" s="173"/>
      <c r="Q77" s="80"/>
      <c r="R77" s="196">
        <v>1.3</v>
      </c>
      <c r="S77" s="130">
        <v>1.75441295771399</v>
      </c>
    </row>
    <row r="78" spans="1:20" x14ac:dyDescent="0.25">
      <c r="A78" s="4" t="s">
        <v>8</v>
      </c>
      <c r="B78" s="196">
        <f t="shared" si="6"/>
        <v>3.9790232205738199</v>
      </c>
      <c r="C78" s="196">
        <f t="shared" si="7"/>
        <v>3.9790232205738199</v>
      </c>
      <c r="D78" s="196">
        <f t="shared" si="8"/>
        <v>3.9790232205738199</v>
      </c>
      <c r="E78" s="200"/>
      <c r="F78" s="277"/>
      <c r="G78" s="277"/>
      <c r="H78" s="286"/>
      <c r="I78" s="197"/>
      <c r="J78" s="235"/>
      <c r="K78" s="197"/>
      <c r="L78" s="302"/>
      <c r="M78" s="105"/>
      <c r="N78" s="260"/>
      <c r="O78" s="196"/>
      <c r="P78" s="203"/>
      <c r="Q78" s="156"/>
      <c r="R78" s="78"/>
      <c r="S78" s="130">
        <v>3.9790232205738199</v>
      </c>
    </row>
    <row r="79" spans="1:20" x14ac:dyDescent="0.25">
      <c r="A79" s="4" t="s">
        <v>9</v>
      </c>
      <c r="B79" s="196">
        <f t="shared" si="6"/>
        <v>2.64678855227351</v>
      </c>
      <c r="C79" s="196">
        <f t="shared" si="7"/>
        <v>1.7935771045470199</v>
      </c>
      <c r="D79" s="196">
        <f t="shared" si="8"/>
        <v>3.5</v>
      </c>
      <c r="E79" s="200"/>
      <c r="F79" s="277"/>
      <c r="G79" s="277"/>
      <c r="H79" s="286">
        <v>3.5</v>
      </c>
      <c r="I79" s="197"/>
      <c r="J79" s="235"/>
      <c r="K79" s="197"/>
      <c r="L79" s="302"/>
      <c r="M79" s="105"/>
      <c r="N79" s="260"/>
      <c r="O79" s="196"/>
      <c r="P79" s="203"/>
      <c r="Q79" s="156"/>
      <c r="R79" s="196"/>
      <c r="S79" s="130">
        <v>1.7935771045470199</v>
      </c>
    </row>
    <row r="80" spans="1:20" x14ac:dyDescent="0.25">
      <c r="A80" s="4" t="s">
        <v>10</v>
      </c>
      <c r="B80" s="196">
        <f t="shared" si="6"/>
        <v>1.3532522716522766</v>
      </c>
      <c r="C80" s="196">
        <f t="shared" si="7"/>
        <v>0.20650454330455301</v>
      </c>
      <c r="D80" s="196">
        <f t="shared" si="8"/>
        <v>2.5</v>
      </c>
      <c r="E80" s="200"/>
      <c r="F80" s="277"/>
      <c r="G80" s="277"/>
      <c r="H80" s="286">
        <v>2.5</v>
      </c>
      <c r="I80" s="197"/>
      <c r="J80" s="235"/>
      <c r="K80" s="197"/>
      <c r="L80" s="302"/>
      <c r="M80" s="105"/>
      <c r="N80" s="260"/>
      <c r="O80" s="196"/>
      <c r="P80" s="203"/>
      <c r="Q80" s="156"/>
      <c r="R80" s="196"/>
      <c r="S80" s="130">
        <v>0.20650454330455301</v>
      </c>
    </row>
    <row r="81" spans="1:19" x14ac:dyDescent="0.25">
      <c r="A81" s="4" t="s">
        <v>11</v>
      </c>
      <c r="B81" s="196">
        <f t="shared" si="6"/>
        <v>-3.5972251076896548E-2</v>
      </c>
      <c r="C81" s="196">
        <f t="shared" si="7"/>
        <v>-0.1</v>
      </c>
      <c r="D81" s="196">
        <f t="shared" si="8"/>
        <v>0</v>
      </c>
      <c r="E81" s="200"/>
      <c r="F81" s="277"/>
      <c r="G81" s="277"/>
      <c r="H81" s="287">
        <v>-0.1</v>
      </c>
      <c r="I81" s="197"/>
      <c r="J81" s="235"/>
      <c r="K81" s="197"/>
      <c r="L81" s="302"/>
      <c r="M81" s="105"/>
      <c r="N81" s="260"/>
      <c r="O81" s="196"/>
      <c r="P81" s="173"/>
      <c r="Q81" s="196"/>
      <c r="R81" s="196">
        <v>0</v>
      </c>
      <c r="S81" s="130">
        <v>-7.9167532306896292E-3</v>
      </c>
    </row>
    <row r="82" spans="1:19" x14ac:dyDescent="0.25">
      <c r="A82" s="4" t="s">
        <v>12</v>
      </c>
      <c r="B82" s="196">
        <f t="shared" si="6"/>
        <v>3.1741142664115203</v>
      </c>
      <c r="C82" s="196">
        <f t="shared" si="7"/>
        <v>3</v>
      </c>
      <c r="D82" s="196">
        <f t="shared" si="8"/>
        <v>3.3223427992345602</v>
      </c>
      <c r="E82" s="200"/>
      <c r="F82" s="277"/>
      <c r="G82" s="277"/>
      <c r="H82" s="286">
        <v>3</v>
      </c>
      <c r="I82" s="197"/>
      <c r="J82" s="235"/>
      <c r="K82" s="197"/>
      <c r="L82" s="302"/>
      <c r="M82" s="105"/>
      <c r="N82" s="260"/>
      <c r="O82" s="196"/>
      <c r="P82" s="173"/>
      <c r="Q82" s="196"/>
      <c r="R82" s="196">
        <v>3.2</v>
      </c>
      <c r="S82" s="130">
        <v>3.3223427992345602</v>
      </c>
    </row>
    <row r="83" spans="1:19" x14ac:dyDescent="0.25">
      <c r="A83" s="4" t="s">
        <v>13</v>
      </c>
      <c r="B83" s="196">
        <f t="shared" si="6"/>
        <v>3.1703952309848002</v>
      </c>
      <c r="C83" s="196">
        <f t="shared" si="7"/>
        <v>3.1</v>
      </c>
      <c r="D83" s="196">
        <f t="shared" si="8"/>
        <v>3.2111856929544</v>
      </c>
      <c r="E83" s="200"/>
      <c r="F83" s="277"/>
      <c r="G83" s="277"/>
      <c r="H83" s="286">
        <v>3.2</v>
      </c>
      <c r="I83" s="197"/>
      <c r="J83" s="235"/>
      <c r="K83" s="197"/>
      <c r="L83" s="302"/>
      <c r="M83" s="105"/>
      <c r="N83" s="260"/>
      <c r="O83" s="196"/>
      <c r="P83" s="173"/>
      <c r="Q83" s="196"/>
      <c r="R83" s="196">
        <v>3.1</v>
      </c>
      <c r="S83" s="130">
        <v>3.2111856929544</v>
      </c>
    </row>
    <row r="84" spans="1:19" x14ac:dyDescent="0.25">
      <c r="A84" s="4" t="s">
        <v>14</v>
      </c>
      <c r="B84" s="196">
        <f t="shared" si="6"/>
        <v>0.15440043034021436</v>
      </c>
      <c r="C84" s="196">
        <f t="shared" si="7"/>
        <v>0.1</v>
      </c>
      <c r="D84" s="196">
        <f t="shared" si="8"/>
        <v>0.2</v>
      </c>
      <c r="E84" s="200"/>
      <c r="F84" s="277"/>
      <c r="G84" s="277"/>
      <c r="H84" s="286">
        <v>0.1</v>
      </c>
      <c r="I84" s="197"/>
      <c r="J84" s="235"/>
      <c r="K84" s="197"/>
      <c r="L84" s="302"/>
      <c r="M84" s="105"/>
      <c r="N84" s="260"/>
      <c r="O84" s="80"/>
      <c r="P84" s="174"/>
      <c r="Q84" s="80"/>
      <c r="R84" s="196">
        <v>0.2</v>
      </c>
      <c r="S84" s="130">
        <v>0.16320129102064301</v>
      </c>
    </row>
    <row r="85" spans="1:19" x14ac:dyDescent="0.25">
      <c r="A85" s="4"/>
      <c r="B85" s="196"/>
      <c r="C85" s="196"/>
      <c r="D85" s="196"/>
      <c r="E85" s="200"/>
      <c r="F85" s="277"/>
      <c r="G85" s="277"/>
      <c r="H85" s="287"/>
      <c r="I85" s="197"/>
      <c r="J85" s="235"/>
      <c r="K85" s="197"/>
      <c r="L85" s="302"/>
      <c r="M85" s="105"/>
      <c r="N85" s="229"/>
      <c r="O85" s="196"/>
      <c r="P85" s="166"/>
      <c r="Q85" s="197"/>
      <c r="R85" s="211"/>
      <c r="S85" s="130"/>
    </row>
    <row r="86" spans="1:19" x14ac:dyDescent="0.25">
      <c r="A86" s="9" t="s">
        <v>15</v>
      </c>
      <c r="B86" s="90"/>
      <c r="C86" s="90"/>
      <c r="D86" s="90"/>
      <c r="E86" s="91"/>
      <c r="F86" s="277"/>
      <c r="G86" s="277"/>
      <c r="H86" s="287"/>
      <c r="I86" s="197"/>
      <c r="J86" s="235"/>
      <c r="K86" s="197"/>
      <c r="L86" s="302"/>
      <c r="M86" s="105"/>
      <c r="N86" s="229"/>
      <c r="O86" s="196"/>
      <c r="P86" s="166"/>
      <c r="Q86" s="197"/>
      <c r="R86" s="78"/>
      <c r="S86" s="130"/>
    </row>
    <row r="87" spans="1:19" x14ac:dyDescent="0.25">
      <c r="A87" s="4" t="s">
        <v>16</v>
      </c>
      <c r="B87" s="196">
        <f>AVERAGE(F87:S87)</f>
        <v>0.46757161265076669</v>
      </c>
      <c r="C87" s="196">
        <f>MIN(F87:S87)</f>
        <v>0.3</v>
      </c>
      <c r="D87" s="196">
        <f>MAX(F87:S87)</f>
        <v>0.8</v>
      </c>
      <c r="E87" s="200"/>
      <c r="F87" s="277"/>
      <c r="G87" s="277"/>
      <c r="H87" s="287">
        <v>0.8</v>
      </c>
      <c r="I87" s="197"/>
      <c r="J87" s="235"/>
      <c r="K87" s="197"/>
      <c r="L87" s="302"/>
      <c r="M87" s="105"/>
      <c r="N87" s="260"/>
      <c r="O87" s="80"/>
      <c r="P87" s="167"/>
      <c r="Q87" s="156"/>
      <c r="R87" s="196">
        <v>0.3</v>
      </c>
      <c r="S87" s="130">
        <v>0.30271483795229998</v>
      </c>
    </row>
    <row r="88" spans="1:19" x14ac:dyDescent="0.25">
      <c r="A88" s="4" t="s">
        <v>17</v>
      </c>
      <c r="B88" s="196">
        <f>AVERAGE(F88:S88)</f>
        <v>6.7779997170071375</v>
      </c>
      <c r="C88" s="196">
        <f>MIN(F88:S88)</f>
        <v>6.6</v>
      </c>
      <c r="D88" s="196">
        <f>MAX(F88:S88)</f>
        <v>7</v>
      </c>
      <c r="E88" s="200"/>
      <c r="F88" s="277"/>
      <c r="G88" s="277"/>
      <c r="H88" s="287">
        <v>7</v>
      </c>
      <c r="I88" s="197"/>
      <c r="J88" s="139">
        <v>6.9</v>
      </c>
      <c r="K88" s="197"/>
      <c r="L88" s="302"/>
      <c r="M88" s="105"/>
      <c r="N88" s="260"/>
      <c r="O88" s="80"/>
      <c r="P88" s="166"/>
      <c r="Q88" s="197"/>
      <c r="R88" s="196">
        <v>6.6</v>
      </c>
      <c r="S88" s="130">
        <v>6.6119988680285502</v>
      </c>
    </row>
    <row r="89" spans="1:19" x14ac:dyDescent="0.25">
      <c r="A89" s="4"/>
      <c r="B89" s="196"/>
      <c r="C89" s="196"/>
      <c r="D89" s="196"/>
      <c r="E89" s="200"/>
      <c r="F89" s="277"/>
      <c r="G89" s="277"/>
      <c r="H89" s="287"/>
      <c r="I89" s="197"/>
      <c r="J89" s="235"/>
      <c r="K89" s="197"/>
      <c r="L89" s="302"/>
      <c r="M89" s="105"/>
      <c r="N89" s="229"/>
      <c r="O89" s="196"/>
      <c r="P89" s="166"/>
      <c r="Q89" s="197"/>
      <c r="R89" s="196"/>
      <c r="S89" s="130"/>
    </row>
    <row r="90" spans="1:19" x14ac:dyDescent="0.25">
      <c r="A90" s="9" t="s">
        <v>18</v>
      </c>
      <c r="B90" s="90"/>
      <c r="C90" s="90"/>
      <c r="D90" s="90"/>
      <c r="E90" s="91"/>
      <c r="F90" s="277"/>
      <c r="G90" s="277"/>
      <c r="H90" s="287"/>
      <c r="I90" s="197"/>
      <c r="J90" s="235"/>
      <c r="K90" s="197"/>
      <c r="L90" s="302"/>
      <c r="M90" s="105"/>
      <c r="N90" s="229"/>
      <c r="O90" s="196"/>
      <c r="P90" s="166"/>
      <c r="Q90" s="197"/>
      <c r="R90" s="196"/>
      <c r="S90" s="130"/>
    </row>
    <row r="91" spans="1:19" x14ac:dyDescent="0.25">
      <c r="A91" s="4" t="s">
        <v>19</v>
      </c>
      <c r="B91" s="196">
        <f>AVERAGE(F91:S91)</f>
        <v>2.107998616183052</v>
      </c>
      <c r="C91" s="196">
        <f>MIN(F91:S91)</f>
        <v>1.7</v>
      </c>
      <c r="D91" s="196">
        <f>MAX(F91:S91)</f>
        <v>2.5</v>
      </c>
      <c r="E91" s="200"/>
      <c r="F91" s="277"/>
      <c r="G91" s="277"/>
      <c r="H91" s="287">
        <v>1.7</v>
      </c>
      <c r="I91" s="197"/>
      <c r="J91" s="139">
        <v>2.2000000000000002</v>
      </c>
      <c r="K91" s="197"/>
      <c r="L91" s="304">
        <v>2</v>
      </c>
      <c r="M91" s="105"/>
      <c r="N91" s="231"/>
      <c r="O91" s="196"/>
      <c r="P91" s="166"/>
      <c r="Q91" s="196"/>
      <c r="R91" s="196">
        <v>2.5</v>
      </c>
      <c r="S91" s="130">
        <v>2.1399930809152599</v>
      </c>
    </row>
    <row r="92" spans="1:19" x14ac:dyDescent="0.25">
      <c r="A92" s="4" t="s">
        <v>20</v>
      </c>
      <c r="B92" s="196">
        <f>AVERAGE(F92:S92)</f>
        <v>2.5067589021892331</v>
      </c>
      <c r="C92" s="196">
        <f>MIN(F92:S92)</f>
        <v>2.2999999999999998</v>
      </c>
      <c r="D92" s="196">
        <f>MAX(F92:S92)</f>
        <v>2.8202767065677001</v>
      </c>
      <c r="E92" s="200"/>
      <c r="F92" s="277"/>
      <c r="G92" s="277"/>
      <c r="H92" s="287">
        <v>2.4</v>
      </c>
      <c r="I92" s="197"/>
      <c r="J92" s="235"/>
      <c r="K92" s="197"/>
      <c r="L92" s="302"/>
      <c r="M92" s="105"/>
      <c r="N92" s="261"/>
      <c r="O92" s="80"/>
      <c r="P92" s="168"/>
      <c r="Q92" s="156"/>
      <c r="R92" s="196">
        <v>2.2999999999999998</v>
      </c>
      <c r="S92" s="130">
        <v>2.8202767065677001</v>
      </c>
    </row>
    <row r="93" spans="1:19" x14ac:dyDescent="0.25">
      <c r="A93" s="4"/>
      <c r="B93" s="196"/>
      <c r="C93" s="196"/>
      <c r="D93" s="196"/>
      <c r="E93" s="200"/>
      <c r="F93" s="277"/>
      <c r="G93" s="277"/>
      <c r="H93" s="287"/>
      <c r="I93" s="197"/>
      <c r="J93" s="235"/>
      <c r="K93" s="197"/>
      <c r="L93" s="302"/>
      <c r="M93" s="105"/>
      <c r="N93" s="244"/>
      <c r="O93" s="196"/>
      <c r="P93" s="166"/>
      <c r="Q93" s="156"/>
      <c r="R93" s="196"/>
      <c r="S93" s="130"/>
    </row>
    <row r="94" spans="1:19" x14ac:dyDescent="0.25">
      <c r="A94" s="9" t="s">
        <v>21</v>
      </c>
      <c r="B94" s="196">
        <f>AVERAGE(F94:S94)</f>
        <v>1.6203266470022168</v>
      </c>
      <c r="C94" s="196">
        <f>MIN(F94:S94)</f>
        <v>0.2</v>
      </c>
      <c r="D94" s="196">
        <f>MAX(F94:S94)</f>
        <v>2.46097994100665</v>
      </c>
      <c r="E94" s="91"/>
      <c r="F94" s="277"/>
      <c r="G94" s="277"/>
      <c r="H94" s="287">
        <v>0.2</v>
      </c>
      <c r="I94" s="197"/>
      <c r="J94" s="235"/>
      <c r="K94" s="197"/>
      <c r="L94" s="302"/>
      <c r="M94" s="105"/>
      <c r="N94" s="261"/>
      <c r="O94" s="196"/>
      <c r="P94" s="168"/>
      <c r="Q94" s="156"/>
      <c r="R94" s="196">
        <v>2.2000000000000002</v>
      </c>
      <c r="S94" s="130">
        <v>2.46097994100665</v>
      </c>
    </row>
    <row r="95" spans="1:19" x14ac:dyDescent="0.25">
      <c r="A95" s="4"/>
      <c r="B95" s="196"/>
      <c r="C95" s="196"/>
      <c r="D95" s="196"/>
      <c r="E95" s="200"/>
      <c r="F95" s="277"/>
      <c r="G95" s="277"/>
      <c r="H95" s="287"/>
      <c r="I95" s="197"/>
      <c r="J95" s="235"/>
      <c r="K95" s="197"/>
      <c r="L95" s="302"/>
      <c r="M95" s="105"/>
      <c r="N95" s="244"/>
      <c r="O95" s="196"/>
      <c r="P95" s="166"/>
      <c r="Q95" s="156"/>
      <c r="R95" s="196"/>
      <c r="S95" s="130"/>
    </row>
    <row r="96" spans="1:19" x14ac:dyDescent="0.25">
      <c r="A96" s="9" t="s">
        <v>22</v>
      </c>
      <c r="B96" s="90"/>
      <c r="C96" s="90"/>
      <c r="D96" s="90"/>
      <c r="E96" s="91"/>
      <c r="F96" s="277"/>
      <c r="G96" s="277"/>
      <c r="H96" s="287"/>
      <c r="I96" s="197"/>
      <c r="J96" s="235"/>
      <c r="K96" s="197"/>
      <c r="L96" s="302"/>
      <c r="M96" s="105"/>
      <c r="N96" s="244"/>
      <c r="O96" s="196"/>
      <c r="P96" s="166"/>
      <c r="Q96" s="156"/>
      <c r="R96" s="196"/>
      <c r="S96" s="130"/>
    </row>
    <row r="97" spans="1:19" x14ac:dyDescent="0.25">
      <c r="A97" s="10" t="s">
        <v>23</v>
      </c>
      <c r="B97" s="196">
        <f>AVERAGE(F97:S97)</f>
        <v>-2.5871663984295763</v>
      </c>
      <c r="C97" s="196">
        <f>MIN(F97:S97)</f>
        <v>-3.9</v>
      </c>
      <c r="D97" s="196">
        <f>MAX(F97:S97)</f>
        <v>-2.1</v>
      </c>
      <c r="E97" s="92"/>
      <c r="F97" s="277"/>
      <c r="G97" s="277"/>
      <c r="H97" s="287">
        <v>-2.1</v>
      </c>
      <c r="I97" s="197"/>
      <c r="J97" s="139">
        <v>-3.9</v>
      </c>
      <c r="K97" s="197"/>
      <c r="L97" s="302">
        <v>-2.4</v>
      </c>
      <c r="M97" s="105"/>
      <c r="N97" s="261"/>
      <c r="O97" s="196"/>
      <c r="P97" s="166"/>
      <c r="Q97" s="157"/>
      <c r="R97" s="196">
        <v>-2.1</v>
      </c>
      <c r="S97" s="130">
        <v>-2.4358319921478802</v>
      </c>
    </row>
    <row r="98" spans="1:19" x14ac:dyDescent="0.25">
      <c r="A98" s="10" t="s">
        <v>24</v>
      </c>
      <c r="B98" s="196">
        <f>AVERAGE(F98:S98)</f>
        <v>-0.42616827006240998</v>
      </c>
      <c r="C98" s="196">
        <f>MIN(F98:S98)</f>
        <v>-0.55233654012482003</v>
      </c>
      <c r="D98" s="196">
        <f>MAX(F98:S98)</f>
        <v>-0.3</v>
      </c>
      <c r="E98" s="92"/>
      <c r="F98" s="277"/>
      <c r="G98" s="277"/>
      <c r="H98" s="287">
        <v>-0.3</v>
      </c>
      <c r="I98" s="197"/>
      <c r="J98" s="235"/>
      <c r="K98" s="197"/>
      <c r="L98" s="302"/>
      <c r="M98" s="105"/>
      <c r="N98" s="261"/>
      <c r="O98" s="196"/>
      <c r="P98" s="168"/>
      <c r="Q98" s="156"/>
      <c r="R98" s="196"/>
      <c r="S98" s="130">
        <v>-0.55233654012482003</v>
      </c>
    </row>
    <row r="99" spans="1:19" x14ac:dyDescent="0.25">
      <c r="A99" s="11" t="s">
        <v>25</v>
      </c>
      <c r="B99" s="81">
        <f>AVERAGE(F99:S99)</f>
        <v>91.014834430897096</v>
      </c>
      <c r="C99" s="81">
        <f>MIN(F99:S99)</f>
        <v>86.774172154485498</v>
      </c>
      <c r="D99" s="81">
        <f>MAX(F99:S99)</f>
        <v>96.1</v>
      </c>
      <c r="E99" s="92"/>
      <c r="F99" s="278"/>
      <c r="G99" s="278"/>
      <c r="H99" s="285">
        <v>88</v>
      </c>
      <c r="I99" s="198"/>
      <c r="J99" s="140">
        <v>96.1</v>
      </c>
      <c r="K99" s="198"/>
      <c r="L99" s="303">
        <v>94.4</v>
      </c>
      <c r="M99" s="106"/>
      <c r="N99" s="262"/>
      <c r="O99" s="81"/>
      <c r="P99" s="169"/>
      <c r="Q99" s="158"/>
      <c r="R99" s="81">
        <v>89.8</v>
      </c>
      <c r="S99" s="143">
        <v>86.774172154485498</v>
      </c>
    </row>
    <row r="101" spans="1:19" x14ac:dyDescent="0.25">
      <c r="A101" s="18" t="s">
        <v>64</v>
      </c>
    </row>
  </sheetData>
  <phoneticPr fontId="15" type="noConversion"/>
  <pageMargins left="0.70866141732283472" right="0.70866141732283472" top="0.74803149606299213" bottom="0.74803149606299213" header="0.31496062992125984" footer="0.31496062992125984"/>
  <pageSetup paperSize="9" scale="30" fitToWidth="0" orientation="landscape" r:id="rId1"/>
  <ignoredErrors>
    <ignoredError sqref="B3:D6 B18:D19 B22:D23 B26:D26 B28:D2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P33"/>
  <sheetViews>
    <sheetView zoomScale="120" zoomScaleNormal="120" workbookViewId="0">
      <pane xSplit="1" ySplit="1" topLeftCell="B2" activePane="bottomRight" state="frozen"/>
      <selection activeCell="L43" sqref="L43:L68"/>
      <selection pane="topRight" activeCell="L43" sqref="L43:L68"/>
      <selection pane="bottomLeft" activeCell="L43" sqref="L43:L68"/>
      <selection pane="bottomRight" activeCell="S8" sqref="S8"/>
    </sheetView>
  </sheetViews>
  <sheetFormatPr defaultColWidth="8" defaultRowHeight="12" x14ac:dyDescent="0.2"/>
  <cols>
    <col min="1" max="1" width="22.5703125" style="75" customWidth="1"/>
    <col min="2" max="2" width="7" style="76" customWidth="1"/>
    <col min="3" max="3" width="6.85546875" style="69" customWidth="1"/>
    <col min="4" max="12" width="6.28515625" style="29" customWidth="1"/>
    <col min="13" max="13" width="6.28515625" style="223" customWidth="1"/>
    <col min="14" max="15" width="6.28515625" style="29" customWidth="1"/>
    <col min="16" max="16" width="7.28515625" style="29" customWidth="1"/>
    <col min="17" max="16384" width="8" style="75"/>
  </cols>
  <sheetData>
    <row r="1" spans="1:16" ht="99.75" customHeight="1" thickBot="1" x14ac:dyDescent="0.25">
      <c r="A1" s="24" t="s">
        <v>32</v>
      </c>
      <c r="B1" s="25" t="s">
        <v>47</v>
      </c>
      <c r="C1" s="25" t="s">
        <v>33</v>
      </c>
      <c r="D1" s="26" t="s">
        <v>35</v>
      </c>
      <c r="E1" s="27" t="s">
        <v>34</v>
      </c>
      <c r="F1" s="28" t="s">
        <v>50</v>
      </c>
      <c r="G1" s="28" t="s">
        <v>51</v>
      </c>
      <c r="H1" s="28" t="s">
        <v>52</v>
      </c>
      <c r="I1" s="28" t="s">
        <v>53</v>
      </c>
      <c r="J1" s="28" t="s">
        <v>54</v>
      </c>
      <c r="K1" s="28" t="s">
        <v>55</v>
      </c>
      <c r="L1" s="28" t="s">
        <v>56</v>
      </c>
      <c r="M1" s="28" t="s">
        <v>57</v>
      </c>
      <c r="N1" s="28" t="s">
        <v>58</v>
      </c>
      <c r="O1" s="28" t="s">
        <v>59</v>
      </c>
      <c r="P1" s="28" t="s">
        <v>60</v>
      </c>
    </row>
    <row r="2" spans="1:16" x14ac:dyDescent="0.2">
      <c r="A2" s="30" t="s">
        <v>36</v>
      </c>
      <c r="B2" s="31">
        <v>1.0705025000000001</v>
      </c>
      <c r="C2" s="32"/>
      <c r="D2" s="33"/>
      <c r="E2" s="34"/>
      <c r="F2" s="107"/>
      <c r="G2" s="107"/>
      <c r="H2" s="35"/>
      <c r="I2" s="35"/>
      <c r="J2" s="107"/>
      <c r="K2" s="36"/>
      <c r="L2" s="36"/>
      <c r="M2" s="263"/>
      <c r="N2" s="36"/>
      <c r="O2" s="36"/>
      <c r="P2" s="100"/>
    </row>
    <row r="3" spans="1:16" x14ac:dyDescent="0.2">
      <c r="A3" s="114">
        <v>45261</v>
      </c>
      <c r="B3" s="37"/>
      <c r="C3" s="38">
        <f>AVERAGE(F3:P3)</f>
        <v>1.1339999999999999</v>
      </c>
      <c r="D3" s="39">
        <f>MIN(F3:P3)</f>
        <v>1.08</v>
      </c>
      <c r="E3" s="40">
        <f>MAX(F3:P3)</f>
        <v>1.18</v>
      </c>
      <c r="F3" s="121"/>
      <c r="G3" s="121">
        <v>1.1499999999999999</v>
      </c>
      <c r="H3" s="35">
        <v>1.1000000000000001</v>
      </c>
      <c r="I3" s="35">
        <v>1.1499999999999999</v>
      </c>
      <c r="J3" s="121">
        <v>1.1499999999999999</v>
      </c>
      <c r="K3" s="36">
        <v>1.1499999999999999</v>
      </c>
      <c r="L3" s="249">
        <v>1.08</v>
      </c>
      <c r="M3" s="264">
        <v>1.0900000000000001</v>
      </c>
      <c r="N3" s="121">
        <v>1.1299999999999999</v>
      </c>
      <c r="O3" s="128">
        <v>1.1599999999999999</v>
      </c>
      <c r="P3" s="121">
        <v>1.18</v>
      </c>
    </row>
    <row r="4" spans="1:16" x14ac:dyDescent="0.2">
      <c r="A4" s="114">
        <v>45627</v>
      </c>
      <c r="B4" s="37"/>
      <c r="C4" s="38">
        <f>AVERAGE(F4:P4)</f>
        <v>1.1577777777777778</v>
      </c>
      <c r="D4" s="39">
        <f>MIN(F4:P4)</f>
        <v>1.05</v>
      </c>
      <c r="E4" s="40">
        <f>MAX(F4:P4)</f>
        <v>1.25</v>
      </c>
      <c r="F4" s="121"/>
      <c r="G4" s="121">
        <v>1.19</v>
      </c>
      <c r="H4" s="35">
        <v>1.05</v>
      </c>
      <c r="I4" s="35">
        <v>1.25</v>
      </c>
      <c r="J4" s="121">
        <v>1.1599999999999999</v>
      </c>
      <c r="K4" s="36">
        <v>1.1499999999999999</v>
      </c>
      <c r="L4" s="121"/>
      <c r="M4" s="265">
        <v>1.1000000000000001</v>
      </c>
      <c r="N4" s="121">
        <v>1.1499999999999999</v>
      </c>
      <c r="O4" s="128">
        <v>1.2</v>
      </c>
      <c r="P4" s="121">
        <v>1.17</v>
      </c>
    </row>
    <row r="5" spans="1:16" x14ac:dyDescent="0.2">
      <c r="A5" s="114">
        <v>45992</v>
      </c>
      <c r="B5" s="37"/>
      <c r="C5" s="38">
        <f>AVERAGE(F5:P5)</f>
        <v>1.22</v>
      </c>
      <c r="D5" s="39">
        <f>MIN(F5:P5)</f>
        <v>1.1499999999999999</v>
      </c>
      <c r="E5" s="40">
        <f>MAX(F5:P5)</f>
        <v>1.3</v>
      </c>
      <c r="F5" s="121"/>
      <c r="G5" s="121">
        <v>1.21</v>
      </c>
      <c r="H5" s="35"/>
      <c r="I5" s="35">
        <v>1.3</v>
      </c>
      <c r="J5" s="121"/>
      <c r="K5" s="36">
        <v>1.1499999999999999</v>
      </c>
      <c r="L5" s="121"/>
      <c r="M5" s="263"/>
      <c r="N5" s="121"/>
      <c r="O5" s="206"/>
      <c r="P5" s="121"/>
    </row>
    <row r="6" spans="1:16" x14ac:dyDescent="0.2">
      <c r="A6" s="47" t="s">
        <v>37</v>
      </c>
      <c r="B6" s="48"/>
      <c r="C6" s="49"/>
      <c r="D6" s="50"/>
      <c r="E6" s="51"/>
      <c r="F6" s="123"/>
      <c r="G6" s="109"/>
      <c r="H6" s="60"/>
      <c r="I6" s="60"/>
      <c r="J6" s="109"/>
      <c r="K6" s="61"/>
      <c r="L6" s="109"/>
      <c r="M6" s="266"/>
      <c r="N6" s="109"/>
      <c r="O6" s="52"/>
      <c r="P6" s="123"/>
    </row>
    <row r="7" spans="1:16" x14ac:dyDescent="0.2">
      <c r="A7" s="30" t="s">
        <v>38</v>
      </c>
      <c r="B7" s="31">
        <v>2.6403499999999998</v>
      </c>
      <c r="C7" s="38"/>
      <c r="D7" s="53"/>
      <c r="E7" s="54"/>
      <c r="F7" s="124"/>
      <c r="G7" s="110"/>
      <c r="H7" s="35"/>
      <c r="I7" s="35"/>
      <c r="J7" s="110"/>
      <c r="K7" s="36"/>
      <c r="L7" s="110"/>
      <c r="M7" s="267"/>
      <c r="N7" s="110"/>
      <c r="O7" s="56"/>
      <c r="P7" s="121"/>
    </row>
    <row r="8" spans="1:16" x14ac:dyDescent="0.2">
      <c r="A8" s="114">
        <f>A3</f>
        <v>45261</v>
      </c>
      <c r="B8" s="37"/>
      <c r="C8" s="38">
        <f>AVERAGE(F8:P8)</f>
        <v>3.8642857142857143</v>
      </c>
      <c r="D8" s="39">
        <f>MIN(F8:P8)</f>
        <v>3.6</v>
      </c>
      <c r="E8" s="40">
        <f>MAX(F8:P8)</f>
        <v>4.25</v>
      </c>
      <c r="F8" s="116">
        <v>4.25</v>
      </c>
      <c r="G8" s="121">
        <v>4</v>
      </c>
      <c r="H8" s="35">
        <v>3.75</v>
      </c>
      <c r="I8" s="35"/>
      <c r="J8" s="121"/>
      <c r="K8" s="36">
        <v>3.6</v>
      </c>
      <c r="L8" s="121">
        <v>3.75</v>
      </c>
      <c r="M8" s="263"/>
      <c r="N8" s="121">
        <v>3.7</v>
      </c>
      <c r="O8" s="36"/>
      <c r="P8" s="121">
        <v>4</v>
      </c>
    </row>
    <row r="9" spans="1:16" x14ac:dyDescent="0.2">
      <c r="A9" s="114">
        <f>A4</f>
        <v>45627</v>
      </c>
      <c r="B9" s="37"/>
      <c r="C9" s="38">
        <f>AVERAGE(F9:P9)</f>
        <v>3.3083333333333336</v>
      </c>
      <c r="D9" s="39">
        <f>MIN(F9:P9)</f>
        <v>2.9</v>
      </c>
      <c r="E9" s="40">
        <f>MAX(F9:P9)</f>
        <v>4</v>
      </c>
      <c r="F9" s="116">
        <v>3.2</v>
      </c>
      <c r="G9" s="121">
        <v>3.5</v>
      </c>
      <c r="H9" s="35">
        <v>3.15</v>
      </c>
      <c r="I9" s="35"/>
      <c r="J9" s="121"/>
      <c r="K9" s="36">
        <v>3.1</v>
      </c>
      <c r="L9" s="121"/>
      <c r="M9" s="263"/>
      <c r="N9" s="121">
        <v>2.9</v>
      </c>
      <c r="O9" s="36"/>
      <c r="P9" s="121">
        <v>4</v>
      </c>
    </row>
    <row r="10" spans="1:16" x14ac:dyDescent="0.2">
      <c r="A10" s="114">
        <f>A5</f>
        <v>45992</v>
      </c>
      <c r="B10" s="42"/>
      <c r="C10" s="38">
        <f>AVERAGE(F10:P10)</f>
        <v>2.7833333333333332</v>
      </c>
      <c r="D10" s="39">
        <f>MIN(F10:P10)</f>
        <v>2.5</v>
      </c>
      <c r="E10" s="40">
        <f>MAX(F10:P10)</f>
        <v>3</v>
      </c>
      <c r="F10" s="127">
        <v>3</v>
      </c>
      <c r="G10" s="108">
        <v>2.5</v>
      </c>
      <c r="H10" s="133"/>
      <c r="I10" s="133"/>
      <c r="J10" s="108"/>
      <c r="K10" s="46">
        <v>2.85</v>
      </c>
      <c r="L10" s="108"/>
      <c r="M10" s="268"/>
      <c r="N10" s="108"/>
      <c r="O10" s="46"/>
      <c r="P10" s="122"/>
    </row>
    <row r="11" spans="1:16" x14ac:dyDescent="0.2">
      <c r="A11" s="47" t="s">
        <v>39</v>
      </c>
      <c r="B11" s="31">
        <v>4.8879144999999999</v>
      </c>
      <c r="C11" s="49"/>
      <c r="D11" s="58"/>
      <c r="E11" s="59"/>
      <c r="F11" s="125"/>
      <c r="G11" s="111"/>
      <c r="H11" s="60"/>
      <c r="I11" s="60"/>
      <c r="J11" s="111"/>
      <c r="K11" s="61"/>
      <c r="L11" s="111"/>
      <c r="M11" s="269"/>
      <c r="N11" s="111"/>
      <c r="O11" s="61"/>
      <c r="P11" s="125"/>
    </row>
    <row r="12" spans="1:16" x14ac:dyDescent="0.2">
      <c r="A12" s="114">
        <f>A3</f>
        <v>45261</v>
      </c>
      <c r="B12" s="62"/>
      <c r="C12" s="38">
        <f>AVERAGE(F12:P12)</f>
        <v>5.0966666666666667</v>
      </c>
      <c r="D12" s="39">
        <f>MIN(F12:P12)</f>
        <v>4.75</v>
      </c>
      <c r="E12" s="40">
        <f>MAX(F12:P12)</f>
        <v>5.75</v>
      </c>
      <c r="F12" s="121"/>
      <c r="G12" s="121">
        <v>5.75</v>
      </c>
      <c r="H12" s="128"/>
      <c r="I12" s="35">
        <v>4.75</v>
      </c>
      <c r="J12" s="121"/>
      <c r="K12" s="36">
        <v>5</v>
      </c>
      <c r="L12" s="121">
        <v>5.05</v>
      </c>
      <c r="M12" s="263"/>
      <c r="N12" s="121">
        <v>4.9000000000000004</v>
      </c>
      <c r="O12" s="36"/>
      <c r="P12" s="121">
        <v>5.13</v>
      </c>
    </row>
    <row r="13" spans="1:16" x14ac:dyDescent="0.2">
      <c r="A13" s="114">
        <f>A4</f>
        <v>45627</v>
      </c>
      <c r="B13" s="62"/>
      <c r="C13" s="38">
        <f>AVERAGE(F13:P13)</f>
        <v>3.2250000000000001</v>
      </c>
      <c r="D13" s="39">
        <f>MIN(F13:P13)</f>
        <v>2.9</v>
      </c>
      <c r="E13" s="40">
        <f>MAX(F13:P13)</f>
        <v>3.5</v>
      </c>
      <c r="F13" s="121"/>
      <c r="G13" s="121">
        <v>3.5</v>
      </c>
      <c r="H13" s="128"/>
      <c r="I13" s="35"/>
      <c r="J13" s="121"/>
      <c r="K13" s="36">
        <v>3.1</v>
      </c>
      <c r="L13" s="121"/>
      <c r="M13" s="263"/>
      <c r="N13" s="121">
        <v>2.9</v>
      </c>
      <c r="O13" s="36"/>
      <c r="P13" s="121">
        <v>3.4</v>
      </c>
    </row>
    <row r="14" spans="1:16" x14ac:dyDescent="0.2">
      <c r="A14" s="114">
        <f>A5</f>
        <v>45992</v>
      </c>
      <c r="B14" s="63"/>
      <c r="C14" s="38">
        <f>AVERAGE(F14:P14)</f>
        <v>3</v>
      </c>
      <c r="D14" s="39">
        <f>MIN(F14:P14)</f>
        <v>3</v>
      </c>
      <c r="E14" s="40">
        <f>MAX(F14:P14)</f>
        <v>3</v>
      </c>
      <c r="F14" s="122"/>
      <c r="G14" s="108"/>
      <c r="H14" s="128"/>
      <c r="I14" s="35"/>
      <c r="J14" s="108"/>
      <c r="K14" s="36">
        <v>3</v>
      </c>
      <c r="L14" s="108"/>
      <c r="M14" s="268"/>
      <c r="N14" s="108"/>
      <c r="O14" s="46"/>
      <c r="P14" s="122"/>
    </row>
    <row r="15" spans="1:16" x14ac:dyDescent="0.2">
      <c r="A15" s="47" t="s">
        <v>40</v>
      </c>
      <c r="B15" s="64"/>
      <c r="C15" s="49"/>
      <c r="D15" s="58"/>
      <c r="E15" s="59"/>
      <c r="F15" s="123"/>
      <c r="G15" s="109"/>
      <c r="H15" s="125"/>
      <c r="I15" s="60"/>
      <c r="J15" s="109"/>
      <c r="K15" s="61"/>
      <c r="L15" s="109"/>
      <c r="M15" s="266"/>
      <c r="N15" s="109"/>
      <c r="O15" s="52"/>
      <c r="P15" s="123"/>
    </row>
    <row r="16" spans="1:16" x14ac:dyDescent="0.2">
      <c r="A16" s="30" t="s">
        <v>41</v>
      </c>
      <c r="B16" s="65">
        <v>2.3705949999999998</v>
      </c>
      <c r="C16" s="38"/>
      <c r="D16" s="39"/>
      <c r="E16" s="40"/>
      <c r="F16" s="121"/>
      <c r="G16" s="107"/>
      <c r="H16" s="121"/>
      <c r="I16" s="35"/>
      <c r="J16" s="107"/>
      <c r="K16" s="36"/>
      <c r="L16" s="107"/>
      <c r="M16" s="263"/>
      <c r="N16" s="107"/>
      <c r="O16" s="36"/>
      <c r="P16" s="121"/>
    </row>
    <row r="17" spans="1:16" x14ac:dyDescent="0.2">
      <c r="A17" s="114">
        <f>A3</f>
        <v>45261</v>
      </c>
      <c r="B17" s="66"/>
      <c r="C17" s="38">
        <f>AVERAGE(F17:P17)</f>
        <v>2.4745454545454546</v>
      </c>
      <c r="D17" s="39">
        <f>MIN(F17:P17)</f>
        <v>1.5</v>
      </c>
      <c r="E17" s="40">
        <f>MAX(F17:P17)</f>
        <v>3.2</v>
      </c>
      <c r="F17" s="121">
        <v>2.87</v>
      </c>
      <c r="G17" s="121">
        <v>2.25</v>
      </c>
      <c r="H17" s="121">
        <v>2.6</v>
      </c>
      <c r="I17" s="35">
        <v>2.65</v>
      </c>
      <c r="J17" s="121">
        <v>1.5</v>
      </c>
      <c r="K17" s="36">
        <v>2.25</v>
      </c>
      <c r="L17" s="121">
        <v>2</v>
      </c>
      <c r="M17" s="265">
        <v>3.2</v>
      </c>
      <c r="N17" s="121">
        <v>2.5</v>
      </c>
      <c r="O17" s="128">
        <v>2.8</v>
      </c>
      <c r="P17" s="121">
        <v>2.6</v>
      </c>
    </row>
    <row r="18" spans="1:16" x14ac:dyDescent="0.2">
      <c r="A18" s="114">
        <f>A4</f>
        <v>45627</v>
      </c>
      <c r="B18" s="66"/>
      <c r="C18" s="38">
        <f>AVERAGE(F18:P18)</f>
        <v>2.2733333333333339</v>
      </c>
      <c r="D18" s="39">
        <f>MIN(F18:P18)</f>
        <v>1</v>
      </c>
      <c r="E18" s="40">
        <f>MAX(F18:P18)</f>
        <v>3.15</v>
      </c>
      <c r="F18" s="121">
        <v>2.76</v>
      </c>
      <c r="G18" s="121">
        <v>2</v>
      </c>
      <c r="H18" s="121">
        <v>2.4</v>
      </c>
      <c r="I18" s="35"/>
      <c r="J18" s="121">
        <v>1</v>
      </c>
      <c r="K18" s="36">
        <v>2.4</v>
      </c>
      <c r="L18" s="121"/>
      <c r="M18" s="265">
        <v>3.15</v>
      </c>
      <c r="N18" s="121">
        <v>1.8</v>
      </c>
      <c r="O18" s="128">
        <v>2.85</v>
      </c>
      <c r="P18" s="121">
        <v>2.1</v>
      </c>
    </row>
    <row r="19" spans="1:16" x14ac:dyDescent="0.2">
      <c r="A19" s="118">
        <f>A5</f>
        <v>45992</v>
      </c>
      <c r="B19" s="67"/>
      <c r="C19" s="43">
        <f>AVERAGE(F19:P19)</f>
        <v>2.4499999999999997</v>
      </c>
      <c r="D19" s="44">
        <f>MIN(F19:P19)</f>
        <v>2</v>
      </c>
      <c r="E19" s="45">
        <f>MAX(F19:P19)</f>
        <v>2.75</v>
      </c>
      <c r="F19" s="122">
        <v>2.75</v>
      </c>
      <c r="G19" s="108">
        <v>2</v>
      </c>
      <c r="H19" s="122"/>
      <c r="I19" s="133"/>
      <c r="J19" s="108"/>
      <c r="K19" s="46">
        <v>2.6</v>
      </c>
      <c r="L19" s="108"/>
      <c r="M19" s="270"/>
      <c r="N19" s="122"/>
      <c r="O19" s="132"/>
      <c r="P19" s="122"/>
    </row>
    <row r="20" spans="1:16" x14ac:dyDescent="0.2">
      <c r="A20" s="30" t="s">
        <v>42</v>
      </c>
      <c r="B20" s="31">
        <v>2.9773000000000005</v>
      </c>
      <c r="C20" s="38"/>
      <c r="D20" s="39"/>
      <c r="E20" s="40"/>
      <c r="F20" s="121"/>
      <c r="G20" s="107"/>
      <c r="H20" s="121"/>
      <c r="I20" s="35"/>
      <c r="J20" s="107"/>
      <c r="K20" s="36"/>
      <c r="L20" s="107"/>
      <c r="M20" s="263"/>
      <c r="N20" s="107"/>
      <c r="O20" s="36"/>
      <c r="P20" s="121"/>
    </row>
    <row r="21" spans="1:16" x14ac:dyDescent="0.2">
      <c r="A21" s="114">
        <f>A3</f>
        <v>45261</v>
      </c>
      <c r="B21" s="62"/>
      <c r="C21" s="38">
        <f>AVERAGE(F21:P21)</f>
        <v>3.1033333333333335</v>
      </c>
      <c r="D21" s="39">
        <f>MIN(F21:P21)</f>
        <v>2.4</v>
      </c>
      <c r="E21" s="40">
        <f>MAX(F21:P21)</f>
        <v>3.95</v>
      </c>
      <c r="F21" s="121">
        <v>3.57</v>
      </c>
      <c r="G21" s="121">
        <v>2.9</v>
      </c>
      <c r="H21" s="128"/>
      <c r="I21" s="239"/>
      <c r="J21" s="121"/>
      <c r="K21" s="36">
        <v>2.8</v>
      </c>
      <c r="L21" s="121">
        <v>2.4</v>
      </c>
      <c r="M21" s="265">
        <v>3.95</v>
      </c>
      <c r="N21" s="121">
        <v>3</v>
      </c>
      <c r="O21" s="36"/>
      <c r="P21" s="121"/>
    </row>
    <row r="22" spans="1:16" x14ac:dyDescent="0.2">
      <c r="A22" s="114">
        <f>A4</f>
        <v>45627</v>
      </c>
      <c r="B22" s="62"/>
      <c r="C22" s="38">
        <f>AVERAGE(F22:P22)</f>
        <v>2.9420000000000002</v>
      </c>
      <c r="D22" s="39">
        <f>MIN(F22:P22)</f>
        <v>2</v>
      </c>
      <c r="E22" s="40">
        <f>MAX(F22:P22)</f>
        <v>4</v>
      </c>
      <c r="F22" s="121">
        <v>3.46</v>
      </c>
      <c r="G22" s="121">
        <v>2</v>
      </c>
      <c r="H22" s="128"/>
      <c r="I22" s="239"/>
      <c r="J22" s="121"/>
      <c r="K22" s="36">
        <v>2.95</v>
      </c>
      <c r="L22" s="121"/>
      <c r="M22" s="265">
        <v>4</v>
      </c>
      <c r="N22" s="121">
        <v>2.2999999999999998</v>
      </c>
      <c r="O22" s="36"/>
      <c r="P22" s="121"/>
    </row>
    <row r="23" spans="1:16" x14ac:dyDescent="0.2">
      <c r="A23" s="114">
        <f>A5</f>
        <v>45992</v>
      </c>
      <c r="B23" s="63"/>
      <c r="C23" s="38">
        <f>AVERAGE(F23:P23)</f>
        <v>2.8666666666666667</v>
      </c>
      <c r="D23" s="39">
        <f>MIN(F23:P23)</f>
        <v>2</v>
      </c>
      <c r="E23" s="40">
        <f>MAX(F23:P23)</f>
        <v>3.45</v>
      </c>
      <c r="F23" s="122">
        <v>3.45</v>
      </c>
      <c r="G23" s="108">
        <v>2</v>
      </c>
      <c r="H23" s="128"/>
      <c r="I23" s="240"/>
      <c r="J23" s="108"/>
      <c r="K23" s="46">
        <v>3.15</v>
      </c>
      <c r="L23" s="108"/>
      <c r="M23" s="270"/>
      <c r="N23" s="108"/>
      <c r="O23" s="46"/>
      <c r="P23" s="122"/>
    </row>
    <row r="24" spans="1:16" x14ac:dyDescent="0.2">
      <c r="A24" s="47" t="s">
        <v>43</v>
      </c>
      <c r="B24" s="31">
        <v>3.7643599999999999</v>
      </c>
      <c r="C24" s="49"/>
      <c r="D24" s="58"/>
      <c r="E24" s="59"/>
      <c r="F24" s="125"/>
      <c r="G24" s="111"/>
      <c r="H24" s="125"/>
      <c r="I24" s="60"/>
      <c r="J24" s="111"/>
      <c r="K24" s="61"/>
      <c r="L24" s="111"/>
      <c r="M24" s="269"/>
      <c r="N24" s="111"/>
      <c r="O24" s="61"/>
      <c r="P24" s="125"/>
    </row>
    <row r="25" spans="1:16" x14ac:dyDescent="0.2">
      <c r="A25" s="114">
        <f>A3</f>
        <v>45261</v>
      </c>
      <c r="B25" s="62"/>
      <c r="C25" s="38">
        <f>AVERAGE(F25:P25)</f>
        <v>3.6100000000000003</v>
      </c>
      <c r="D25" s="39">
        <f>MIN(F25:P25)</f>
        <v>2.5</v>
      </c>
      <c r="E25" s="40">
        <f>MAX(F25:P25)</f>
        <v>5</v>
      </c>
      <c r="F25" s="121">
        <v>4.0999999999999996</v>
      </c>
      <c r="G25" s="121">
        <v>3.25</v>
      </c>
      <c r="H25" s="128">
        <v>4.05</v>
      </c>
      <c r="I25" s="239">
        <v>3.6</v>
      </c>
      <c r="J25" s="121">
        <v>2.5</v>
      </c>
      <c r="K25" s="36">
        <v>5</v>
      </c>
      <c r="L25" s="121">
        <v>3.4</v>
      </c>
      <c r="M25" s="263">
        <v>4</v>
      </c>
      <c r="N25" s="121">
        <v>3</v>
      </c>
      <c r="O25" s="128"/>
      <c r="P25" s="121">
        <v>3.2</v>
      </c>
    </row>
    <row r="26" spans="1:16" x14ac:dyDescent="0.2">
      <c r="A26" s="114">
        <f>A4</f>
        <v>45627</v>
      </c>
      <c r="B26" s="62"/>
      <c r="C26" s="38">
        <f>AVERAGE(F26:P26)</f>
        <v>3.1342857142857143</v>
      </c>
      <c r="D26" s="39">
        <f>MIN(F26:P26)</f>
        <v>2</v>
      </c>
      <c r="E26" s="40">
        <f>MAX(F26:P26)</f>
        <v>3.95</v>
      </c>
      <c r="F26" s="121">
        <v>3.84</v>
      </c>
      <c r="G26" s="121"/>
      <c r="H26" s="128">
        <v>3.95</v>
      </c>
      <c r="I26" s="239"/>
      <c r="J26" s="121">
        <v>2</v>
      </c>
      <c r="K26" s="36">
        <v>3</v>
      </c>
      <c r="L26" s="121"/>
      <c r="M26" s="263">
        <v>3.75</v>
      </c>
      <c r="N26" s="121">
        <v>2.6</v>
      </c>
      <c r="O26" s="128"/>
      <c r="P26" s="121">
        <v>2.8</v>
      </c>
    </row>
    <row r="27" spans="1:16" x14ac:dyDescent="0.2">
      <c r="A27" s="118">
        <f>A5</f>
        <v>45992</v>
      </c>
      <c r="B27" s="63"/>
      <c r="C27" s="43">
        <f>AVERAGE(F27:P27)</f>
        <v>3</v>
      </c>
      <c r="D27" s="44">
        <f>MIN(F27:P27)</f>
        <v>3</v>
      </c>
      <c r="E27" s="45">
        <f>MAX(F27:P27)</f>
        <v>3</v>
      </c>
      <c r="F27" s="122"/>
      <c r="G27" s="108"/>
      <c r="H27" s="132"/>
      <c r="I27" s="241"/>
      <c r="J27" s="122"/>
      <c r="K27" s="46">
        <v>3</v>
      </c>
      <c r="L27" s="108"/>
      <c r="M27" s="268"/>
      <c r="N27" s="108"/>
      <c r="O27" s="132"/>
      <c r="P27" s="122"/>
    </row>
    <row r="28" spans="1:16" ht="24" x14ac:dyDescent="0.2">
      <c r="A28" s="162" t="s">
        <v>44</v>
      </c>
      <c r="B28" s="31">
        <v>83.632500000000007</v>
      </c>
      <c r="C28" s="38"/>
      <c r="D28" s="39"/>
      <c r="E28" s="40"/>
      <c r="F28" s="121"/>
      <c r="G28" s="107"/>
      <c r="H28" s="121"/>
      <c r="I28" s="35"/>
      <c r="J28" s="107"/>
      <c r="K28" s="41"/>
      <c r="L28" s="107"/>
      <c r="M28" s="227"/>
      <c r="N28" s="107"/>
      <c r="O28" s="56"/>
      <c r="P28" s="121"/>
    </row>
    <row r="29" spans="1:16" x14ac:dyDescent="0.2">
      <c r="A29" s="114">
        <f>A3</f>
        <v>45261</v>
      </c>
      <c r="B29" s="68"/>
      <c r="C29" s="38">
        <f>AVERAGE(F29:P29)</f>
        <v>91.666666666666671</v>
      </c>
      <c r="D29" s="39">
        <f>MIN(F29:P29)</f>
        <v>76</v>
      </c>
      <c r="E29" s="40">
        <f>MAX(F29:P29)</f>
        <v>110</v>
      </c>
      <c r="F29" s="121"/>
      <c r="G29" s="121">
        <v>76</v>
      </c>
      <c r="H29" s="121"/>
      <c r="I29" s="35">
        <v>80</v>
      </c>
      <c r="J29" s="121"/>
      <c r="K29" s="36">
        <v>110</v>
      </c>
      <c r="L29" s="121">
        <v>96</v>
      </c>
      <c r="M29" s="228"/>
      <c r="N29" s="121">
        <v>93</v>
      </c>
      <c r="O29" s="36"/>
      <c r="P29" s="121">
        <v>95</v>
      </c>
    </row>
    <row r="30" spans="1:16" x14ac:dyDescent="0.2">
      <c r="A30" s="114">
        <f>A4</f>
        <v>45627</v>
      </c>
      <c r="B30" s="68"/>
      <c r="C30" s="38">
        <f>AVERAGE(F30:P30)</f>
        <v>83.333333333333329</v>
      </c>
      <c r="D30" s="39">
        <f>MIN(F30:P30)</f>
        <v>70</v>
      </c>
      <c r="E30" s="40">
        <f>MAX(F30:P30)</f>
        <v>90</v>
      </c>
      <c r="F30" s="121"/>
      <c r="G30" s="121">
        <v>70</v>
      </c>
      <c r="H30" s="121"/>
      <c r="I30" s="35"/>
      <c r="J30" s="121"/>
      <c r="K30" s="36">
        <v>90</v>
      </c>
      <c r="L30" s="121"/>
      <c r="M30" s="228"/>
      <c r="N30" s="121"/>
      <c r="O30" s="36"/>
      <c r="P30" s="121">
        <v>90</v>
      </c>
    </row>
    <row r="31" spans="1:16" ht="12.75" thickBot="1" x14ac:dyDescent="0.25">
      <c r="A31" s="118">
        <f>A5</f>
        <v>45992</v>
      </c>
      <c r="B31" s="207"/>
      <c r="C31" s="43">
        <f>AVERAGE(F31:P31)</f>
        <v>77.5</v>
      </c>
      <c r="D31" s="44">
        <f>MIN(F31:P31)</f>
        <v>75</v>
      </c>
      <c r="E31" s="45">
        <f>MAX(F31:P31)</f>
        <v>80</v>
      </c>
      <c r="F31" s="126"/>
      <c r="G31" s="112">
        <v>80</v>
      </c>
      <c r="H31" s="126"/>
      <c r="I31" s="126"/>
      <c r="J31" s="112"/>
      <c r="K31" s="126">
        <v>75</v>
      </c>
      <c r="L31" s="112"/>
      <c r="M31" s="220"/>
      <c r="N31" s="112"/>
      <c r="O31" s="70"/>
      <c r="P31" s="126"/>
    </row>
    <row r="32" spans="1:16" x14ac:dyDescent="0.2">
      <c r="A32" s="71"/>
      <c r="B32" s="72"/>
      <c r="C32" s="41"/>
      <c r="D32" s="41"/>
      <c r="E32" s="41"/>
      <c r="F32" s="57"/>
      <c r="G32" s="57"/>
      <c r="H32" s="57"/>
      <c r="I32" s="57"/>
      <c r="J32" s="57"/>
      <c r="K32" s="57"/>
      <c r="L32" s="57"/>
      <c r="M32" s="221"/>
      <c r="N32" s="57"/>
      <c r="O32" s="57"/>
      <c r="P32" s="73"/>
    </row>
    <row r="33" spans="1:15" x14ac:dyDescent="0.2">
      <c r="A33" s="161"/>
      <c r="B33" s="29"/>
      <c r="C33" s="29"/>
      <c r="E33" s="55"/>
      <c r="F33" s="55"/>
      <c r="G33" s="55"/>
      <c r="H33" s="74"/>
      <c r="I33" s="74"/>
      <c r="J33" s="74"/>
      <c r="K33" s="74"/>
      <c r="L33" s="74"/>
      <c r="M33" s="222"/>
      <c r="N33" s="74"/>
      <c r="O33" s="74"/>
    </row>
  </sheetData>
  <phoneticPr fontId="15" type="noConversion"/>
  <printOptions horizontalCentered="1" verticalCentered="1"/>
  <pageMargins left="0.74803149606299213" right="0.74803149606299213" top="0.98425196850393704" bottom="0.98425196850393704" header="0.51181102362204722" footer="0.51181102362204722"/>
  <pageSetup paperSize="9" scale="83" orientation="landscape" r:id="rId1"/>
  <headerFooter alignWithMargins="0">
    <oddFooter>&amp;C&amp;D  &amp;&amp;R&amp;Z&amp;F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Summary</vt:lpstr>
      <vt:lpstr>Belgium</vt:lpstr>
      <vt:lpstr>Euro area</vt:lpstr>
      <vt:lpstr>Financial market and Oil price</vt:lpstr>
      <vt:lpstr>Summary!Print_Area</vt:lpstr>
      <vt:lpstr>Belgium!Print_Titles</vt:lpstr>
      <vt:lpstr>'Euro area'!Print_Titles</vt:lpstr>
    </vt:vector>
  </TitlesOfParts>
  <Company>National Bank of Belgium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Dresse Luc</dc:creator>
  <cp:lastModifiedBy>Basselier Raisa</cp:lastModifiedBy>
  <cp:lastPrinted>2023-03-27T07:41:02Z</cp:lastPrinted>
  <dcterms:created xsi:type="dcterms:W3CDTF">2017-02-16T16:28:55Z</dcterms:created>
  <dcterms:modified xsi:type="dcterms:W3CDTF">2023-03-30T10:00:07Z</dcterms:modified>
</cp:coreProperties>
</file>