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checkCompatibility="1" defaultThemeVersion="124226"/>
  <mc:AlternateContent xmlns:mc="http://schemas.openxmlformats.org/markup-compatibility/2006">
    <mc:Choice Requires="x15">
      <x15ac:absPath xmlns:x15ac="http://schemas.microsoft.com/office/spreadsheetml/2010/11/ac" url="C:\Users\Desieda\AppData\Local\Microsoft\Windows\INetCache\Content.Outlook\698GM2NE\"/>
    </mc:Choice>
  </mc:AlternateContent>
  <xr:revisionPtr revIDLastSave="0" documentId="13_ncr:1_{2338FAEE-7527-4FD4-830B-9BBE0AD7CCFC}" xr6:coauthVersionLast="47" xr6:coauthVersionMax="47" xr10:uidLastSave="{00000000-0000-0000-0000-000000000000}"/>
  <bookViews>
    <workbookView xWindow="1905" yWindow="1905" windowWidth="25980" windowHeight="11385" tabRatio="813" activeTab="2" xr2:uid="{00000000-000D-0000-FFFF-FFFF00000000}"/>
  </bookViews>
  <sheets>
    <sheet name="1." sheetId="78" r:id="rId1"/>
    <sheet name="2.1" sheetId="69" r:id="rId2"/>
    <sheet name="2.2." sheetId="79" r:id="rId3"/>
    <sheet name="Activa" sheetId="1" r:id="rId4"/>
    <sheet name="Passiva" sheetId="2" r:id="rId5"/>
    <sheet name="Resultatenrekening" sheetId="3" r:id="rId6"/>
    <sheet name="5" sheetId="64" r:id="rId7"/>
    <sheet name="6.1" sheetId="6" r:id="rId8"/>
    <sheet name="6.2.1" sheetId="7" r:id="rId9"/>
    <sheet name="6.2.2" sheetId="70" r:id="rId10"/>
    <sheet name="6.2.3" sheetId="28" r:id="rId11"/>
    <sheet name="6.2.4" sheetId="29" r:id="rId12"/>
    <sheet name=" 6.2.5" sheetId="30" r:id="rId13"/>
    <sheet name="6.3.1" sheetId="31" r:id="rId14"/>
    <sheet name="6.3.2" sheetId="32" r:id="rId15"/>
    <sheet name="6.3.3" sheetId="33" r:id="rId16"/>
    <sheet name="6.3.4" sheetId="34" r:id="rId17"/>
    <sheet name="6.3.5" sheetId="35" r:id="rId18"/>
    <sheet name="6.3.6" sheetId="36" r:id="rId19"/>
    <sheet name="6.4.1" sheetId="37" r:id="rId20"/>
    <sheet name="6.4.2" sheetId="40" r:id="rId21"/>
    <sheet name="6.4.3" sheetId="41" r:id="rId22"/>
    <sheet name="6.5.1" sheetId="21" r:id="rId23"/>
    <sheet name="6.5.2" sheetId="42" r:id="rId24"/>
    <sheet name="6.6" sheetId="43" r:id="rId25"/>
    <sheet name="6.7.1" sheetId="44" r:id="rId26"/>
    <sheet name="6.7.2" sheetId="71" r:id="rId27"/>
    <sheet name="6.8" sheetId="45" r:id="rId28"/>
    <sheet name="6.9" sheetId="46" r:id="rId29"/>
    <sheet name="6.9 bis" sheetId="76" r:id="rId30"/>
    <sheet name="6.10" sheetId="49" r:id="rId31"/>
    <sheet name="6.11" sheetId="50" r:id="rId32"/>
    <sheet name="6.12" sheetId="51" r:id="rId33"/>
    <sheet name="6.13" sheetId="72" r:id="rId34"/>
    <sheet name="6.14" sheetId="53" r:id="rId35"/>
    <sheet name="6.15" sheetId="55" r:id="rId36"/>
    <sheet name="6.16" sheetId="60" r:id="rId37"/>
    <sheet name="6.17" sheetId="57" r:id="rId38"/>
    <sheet name="6.18" sheetId="56" r:id="rId39"/>
    <sheet name="sectie C a" sheetId="13" r:id="rId40"/>
    <sheet name="sectie C b" sheetId="14" r:id="rId41"/>
    <sheet name="sectie C e" sheetId="26" r:id="rId42"/>
    <sheet name="6.19 Waarderingsregels" sheetId="66" r:id="rId43"/>
    <sheet name="6.20 Andere toelichting" sheetId="77" r:id="rId44"/>
    <sheet name="7 Jaarverslag" sheetId="67" r:id="rId45"/>
    <sheet name="8 Verslag comm." sheetId="68" r:id="rId46"/>
    <sheet name="9 Betalingen aan overheden" sheetId="75" r:id="rId47"/>
    <sheet name="10.1 SOCIALE BALANS" sheetId="58" r:id="rId48"/>
    <sheet name="10.2 SOCIALE BALANS" sheetId="80" r:id="rId49"/>
    <sheet name="10.3 SOCIALE BALANS" sheetId="81" r:id="rId50"/>
    <sheet name="10.4 SOCIALE BALANS" sheetId="82" r:id="rId51"/>
    <sheet name="CONTROLES" sheetId="74" r:id="rId52"/>
  </sheets>
  <definedNames>
    <definedName name="_ftnref1" localSheetId="2">'2.2.'!$B$14</definedName>
    <definedName name="_ftnref2" localSheetId="2">'2.2.'!$B$15</definedName>
    <definedName name="_xlnm.Print_Area" localSheetId="12">' 6.2.5'!$A$1:$F$28</definedName>
    <definedName name="_xlnm.Print_Area" localSheetId="1">'2.1'!$A$1:$F$38</definedName>
    <definedName name="_xlnm.Print_Area" localSheetId="7">'6.1'!$A$1:$E$18</definedName>
    <definedName name="_xlnm.Print_Area" localSheetId="30">'6.10'!$A$1:$D$83</definedName>
    <definedName name="_xlnm.Print_Area" localSheetId="35">'6.15'!$A$1:$D$122</definedName>
    <definedName name="_xlnm.Print_Area" localSheetId="8">'6.2.1'!$A$1:$E$27</definedName>
    <definedName name="_xlnm.Print_Area" localSheetId="10">'6.2.3'!$A$1:$E$28</definedName>
    <definedName name="_xlnm.Print_Area" localSheetId="13">'6.3.1'!$A$1:$E$39</definedName>
    <definedName name="_xlnm.Print_Area" localSheetId="14">'6.3.2'!$A$1:$E$40</definedName>
    <definedName name="_xlnm.Print_Area" localSheetId="15">'6.3.3'!$A$1:$E$40</definedName>
    <definedName name="_xlnm.Print_Area" localSheetId="16">'6.3.4'!$A$1:$E$45</definedName>
    <definedName name="_xlnm.Print_Area" localSheetId="17">'6.3.5'!$A$1:$E$40</definedName>
    <definedName name="_xlnm.Print_Area" localSheetId="18">'6.3.6'!$A$1:$E$41</definedName>
    <definedName name="_xlnm.Print_Area" localSheetId="19">'6.4.1'!$A$1:$E$61</definedName>
    <definedName name="_xlnm.Print_Area" localSheetId="20">'6.4.2'!$A$1:$E$61</definedName>
    <definedName name="_xlnm.Print_Area" localSheetId="21">'6.4.3'!$A$1:$E$61</definedName>
    <definedName name="_xlnm.Print_Area" localSheetId="22">'6.5.1'!$A$1:$H$13</definedName>
    <definedName name="_xlnm.Print_Area" localSheetId="23">'6.5.2'!$A$1:$N$20</definedName>
    <definedName name="_xlnm.Print_Area" localSheetId="24">'6.6'!$A$1:$I$35</definedName>
    <definedName name="_xlnm.Print_Area" localSheetId="28">'6.9'!$A$1:$K$107</definedName>
    <definedName name="_xlnm.Print_Area" localSheetId="5">Resultatenrekening!$A$1:$F$99</definedName>
    <definedName name="_xlnm.Print_Area" localSheetId="39">'sectie C a'!$A$1:$C$79</definedName>
    <definedName name="_xlnm.Print_Area" localSheetId="40">'sectie C b'!$A$1:$P$81</definedName>
    <definedName name="_xlnm.Print_Area" localSheetId="41">'sectie C e'!$A$2:$O$238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82" l="1"/>
  <c r="B1" i="81"/>
  <c r="B1" i="80"/>
  <c r="B95" i="46"/>
  <c r="B1" i="58"/>
  <c r="B1" i="75"/>
  <c r="B1" i="68"/>
  <c r="B1" i="67"/>
  <c r="B1" i="77"/>
  <c r="B1" i="66"/>
  <c r="B1" i="26"/>
  <c r="B1" i="14"/>
  <c r="B1" i="13"/>
  <c r="B1" i="56"/>
  <c r="B1" i="57"/>
  <c r="B1" i="60"/>
  <c r="B1" i="55"/>
  <c r="B1" i="53"/>
  <c r="B1" i="72"/>
  <c r="B1" i="51"/>
  <c r="B1" i="50"/>
  <c r="B1" i="49"/>
  <c r="B1" i="76"/>
  <c r="B1" i="46"/>
  <c r="B1" i="45"/>
  <c r="B1" i="71"/>
  <c r="B1" i="44"/>
  <c r="B1" i="43"/>
  <c r="B1" i="42"/>
  <c r="B1" i="21"/>
  <c r="B1" i="41"/>
  <c r="B1" i="40"/>
  <c r="B1" i="37"/>
  <c r="B1" i="36"/>
  <c r="B1" i="35"/>
  <c r="B1" i="34"/>
  <c r="B1" i="33"/>
  <c r="B1" i="32"/>
  <c r="B1" i="31"/>
  <c r="B1" i="30"/>
  <c r="B1" i="29"/>
  <c r="B1" i="28"/>
  <c r="B1" i="70"/>
  <c r="B1" i="7"/>
  <c r="B1" i="6"/>
  <c r="B1" i="64"/>
  <c r="B1" i="1"/>
  <c r="B1" i="3"/>
  <c r="B1" i="2"/>
  <c r="B2" i="79"/>
  <c r="B2" i="69"/>
  <c r="F68" i="3" l="1"/>
  <c r="F66" i="3"/>
  <c r="E68" i="3"/>
  <c r="E66" i="3"/>
  <c r="G51" i="74"/>
  <c r="E17" i="3"/>
  <c r="C73" i="13" l="1"/>
  <c r="B73" i="13"/>
  <c r="C61" i="13"/>
  <c r="B61" i="13"/>
  <c r="F42" i="74" l="1"/>
  <c r="F37" i="74"/>
  <c r="F32" i="74"/>
  <c r="F33" i="74"/>
  <c r="F35" i="74"/>
  <c r="F27" i="74"/>
  <c r="F28" i="74"/>
  <c r="F29" i="74"/>
  <c r="F24" i="74"/>
  <c r="F18" i="74"/>
  <c r="F13" i="74"/>
  <c r="F14" i="74"/>
  <c r="F16" i="74"/>
  <c r="F10" i="74"/>
  <c r="F9" i="74"/>
  <c r="F8" i="74"/>
  <c r="F5" i="74"/>
  <c r="F46" i="74" l="1"/>
  <c r="C21" i="13"/>
  <c r="B21" i="13"/>
  <c r="E46" i="74" s="1"/>
  <c r="D110" i="55" l="1"/>
  <c r="C110" i="55"/>
  <c r="D104" i="55"/>
  <c r="C104" i="55"/>
  <c r="D96" i="55"/>
  <c r="C96" i="55"/>
  <c r="D77" i="55"/>
  <c r="C77" i="55"/>
  <c r="D71" i="55"/>
  <c r="C71" i="55"/>
  <c r="D63" i="55"/>
  <c r="C63" i="55"/>
  <c r="D26" i="55"/>
  <c r="C26" i="55"/>
  <c r="D20" i="55"/>
  <c r="C20" i="55"/>
  <c r="D14" i="55"/>
  <c r="C14" i="55"/>
  <c r="D6" i="55"/>
  <c r="C6" i="55"/>
  <c r="D15" i="72"/>
  <c r="C15" i="72"/>
  <c r="D7" i="72"/>
  <c r="C7" i="72"/>
  <c r="J24" i="51"/>
  <c r="I24" i="51"/>
  <c r="J18" i="51"/>
  <c r="I18" i="51"/>
  <c r="I17" i="51" s="1"/>
  <c r="J17" i="51"/>
  <c r="J11" i="51"/>
  <c r="I11" i="51"/>
  <c r="J6" i="51"/>
  <c r="J5" i="51" s="1"/>
  <c r="I6" i="51"/>
  <c r="I5" i="51" s="1"/>
  <c r="D33" i="50"/>
  <c r="C33" i="50"/>
  <c r="D27" i="50"/>
  <c r="C27" i="50"/>
  <c r="D68" i="49"/>
  <c r="C68" i="49"/>
  <c r="D62" i="49"/>
  <c r="C62" i="49"/>
  <c r="D48" i="49"/>
  <c r="C48" i="49"/>
  <c r="D32" i="49"/>
  <c r="C32" i="49"/>
  <c r="K78" i="46"/>
  <c r="K74" i="46"/>
  <c r="K68" i="46"/>
  <c r="K83" i="46" s="1"/>
  <c r="K59" i="46"/>
  <c r="K53" i="46"/>
  <c r="K43" i="46"/>
  <c r="K37" i="46"/>
  <c r="K48" i="46" s="1"/>
  <c r="K29" i="46"/>
  <c r="K34" i="46" s="1"/>
  <c r="K23" i="46"/>
  <c r="K15" i="46"/>
  <c r="K9" i="46"/>
  <c r="K20" i="46" s="1"/>
  <c r="G20" i="64"/>
  <c r="F20" i="64"/>
  <c r="G14" i="64"/>
  <c r="F14" i="64"/>
  <c r="G11" i="64"/>
  <c r="F11" i="64"/>
  <c r="F30" i="2"/>
  <c r="E30" i="2"/>
  <c r="K65" i="46" l="1"/>
  <c r="F31" i="64"/>
  <c r="F82" i="3"/>
  <c r="F60" i="3"/>
  <c r="F54" i="3"/>
  <c r="F52" i="3" s="1"/>
  <c r="F48" i="3"/>
  <c r="F42" i="3" s="1"/>
  <c r="F43" i="3"/>
  <c r="F41" i="3"/>
  <c r="F31" i="3"/>
  <c r="F17" i="3"/>
  <c r="F16" i="3" s="1"/>
  <c r="F11" i="3"/>
  <c r="F5" i="3" s="1"/>
  <c r="E82" i="3"/>
  <c r="E60" i="3"/>
  <c r="E54" i="3"/>
  <c r="E48" i="3"/>
  <c r="F53" i="3" l="1"/>
  <c r="F38" i="3"/>
  <c r="F39" i="3"/>
  <c r="F72" i="3" l="1"/>
  <c r="F73" i="3"/>
  <c r="F76" i="3" l="1"/>
  <c r="F77" i="3"/>
  <c r="F86" i="3" l="1"/>
  <c r="F87" i="3"/>
  <c r="F93" i="3" l="1"/>
  <c r="F92" i="3"/>
  <c r="E11" i="3" l="1"/>
  <c r="E5" i="3" s="1"/>
  <c r="E31" i="3"/>
  <c r="AC32" i="76" l="1"/>
  <c r="AC27" i="76"/>
  <c r="AC15" i="76"/>
  <c r="AC10" i="76"/>
  <c r="AA32" i="76"/>
  <c r="AA27" i="76"/>
  <c r="AA15" i="76"/>
  <c r="AA10" i="76"/>
  <c r="Z32" i="76"/>
  <c r="Z27" i="76"/>
  <c r="Z15" i="76"/>
  <c r="Z10" i="76"/>
  <c r="E52" i="3" l="1"/>
  <c r="Y32" i="76" l="1"/>
  <c r="X32" i="76"/>
  <c r="W32" i="76"/>
  <c r="V32" i="76"/>
  <c r="U32" i="76"/>
  <c r="T32" i="76"/>
  <c r="S32" i="76"/>
  <c r="R32" i="76"/>
  <c r="Q32" i="76"/>
  <c r="P32" i="76"/>
  <c r="O32" i="76"/>
  <c r="N32" i="76"/>
  <c r="M32" i="76"/>
  <c r="L32" i="76"/>
  <c r="K32" i="76"/>
  <c r="J32" i="76"/>
  <c r="I32" i="76"/>
  <c r="H32" i="76"/>
  <c r="Y27" i="76"/>
  <c r="X27" i="76"/>
  <c r="W27" i="76"/>
  <c r="V27" i="76"/>
  <c r="U27" i="76"/>
  <c r="T27" i="76"/>
  <c r="S27" i="76"/>
  <c r="R27" i="76"/>
  <c r="Q27" i="76"/>
  <c r="P27" i="76"/>
  <c r="O27" i="76"/>
  <c r="N27" i="76"/>
  <c r="M27" i="76"/>
  <c r="L27" i="76"/>
  <c r="K27" i="76"/>
  <c r="J27" i="76"/>
  <c r="I27" i="76"/>
  <c r="H27" i="76"/>
  <c r="Y15" i="76"/>
  <c r="X15" i="76"/>
  <c r="W15" i="76"/>
  <c r="V15" i="76"/>
  <c r="U15" i="76"/>
  <c r="T15" i="76"/>
  <c r="S15" i="76"/>
  <c r="R15" i="76"/>
  <c r="Q15" i="76"/>
  <c r="P15" i="76"/>
  <c r="O15" i="76"/>
  <c r="N15" i="76"/>
  <c r="M15" i="76"/>
  <c r="L15" i="76"/>
  <c r="K15" i="76"/>
  <c r="J15" i="76"/>
  <c r="I15" i="76"/>
  <c r="H15" i="76"/>
  <c r="Y10" i="76"/>
  <c r="X10" i="76"/>
  <c r="W10" i="76"/>
  <c r="V10" i="76"/>
  <c r="U10" i="76"/>
  <c r="T10" i="76"/>
  <c r="S10" i="76"/>
  <c r="R10" i="76"/>
  <c r="Q10" i="76"/>
  <c r="P10" i="76"/>
  <c r="O10" i="76"/>
  <c r="N10" i="76"/>
  <c r="M10" i="76"/>
  <c r="L10" i="76"/>
  <c r="K10" i="76"/>
  <c r="J10" i="76"/>
  <c r="I10" i="76"/>
  <c r="H10" i="76"/>
  <c r="F7" i="74" l="1"/>
  <c r="F3" i="74" s="1"/>
  <c r="F26" i="74"/>
  <c r="F12" i="74"/>
  <c r="F31" i="74"/>
  <c r="D38" i="33"/>
  <c r="D38" i="70"/>
  <c r="E23" i="1" l="1"/>
  <c r="E7" i="2"/>
  <c r="E11" i="1"/>
  <c r="G31" i="64" l="1"/>
  <c r="B56" i="56" l="1"/>
  <c r="H15" i="43"/>
  <c r="G15" i="43"/>
  <c r="H7" i="43"/>
  <c r="G7" i="43"/>
  <c r="D58" i="41"/>
  <c r="D36" i="41"/>
  <c r="D25" i="41"/>
  <c r="D15" i="41"/>
  <c r="D58" i="40"/>
  <c r="D36" i="40"/>
  <c r="D25" i="40"/>
  <c r="D15" i="40"/>
  <c r="D58" i="37"/>
  <c r="C12" i="13"/>
  <c r="B12" i="13"/>
  <c r="B41" i="13" s="1"/>
  <c r="B47" i="13" s="1"/>
  <c r="B75" i="13" s="1"/>
  <c r="F95" i="2"/>
  <c r="E95" i="2"/>
  <c r="E31" i="74" s="1"/>
  <c r="G31" i="74" s="1"/>
  <c r="F79" i="2"/>
  <c r="E79" i="2"/>
  <c r="E12" i="74"/>
  <c r="G12" i="74" s="1"/>
  <c r="F64" i="2"/>
  <c r="F60" i="2"/>
  <c r="E64" i="2"/>
  <c r="E60" i="2"/>
  <c r="F48" i="2"/>
  <c r="F27" i="1"/>
  <c r="F23" i="1"/>
  <c r="F20" i="1"/>
  <c r="D42" i="37"/>
  <c r="D36" i="37"/>
  <c r="D25" i="37"/>
  <c r="D15" i="37"/>
  <c r="D37" i="36"/>
  <c r="D25" i="36"/>
  <c r="D15" i="36"/>
  <c r="D37" i="35"/>
  <c r="D25" i="35"/>
  <c r="D15" i="35"/>
  <c r="D39" i="35" s="1"/>
  <c r="D37" i="34"/>
  <c r="D25" i="34"/>
  <c r="D15" i="34"/>
  <c r="D26" i="33"/>
  <c r="D15" i="33"/>
  <c r="D38" i="32"/>
  <c r="D26" i="32"/>
  <c r="D15" i="32"/>
  <c r="D37" i="31"/>
  <c r="D25" i="31"/>
  <c r="D15" i="31"/>
  <c r="D26" i="30"/>
  <c r="D28" i="30" s="1"/>
  <c r="D15" i="30"/>
  <c r="D26" i="29"/>
  <c r="D15" i="29"/>
  <c r="D26" i="28"/>
  <c r="D15" i="28"/>
  <c r="D26" i="70"/>
  <c r="D15" i="70"/>
  <c r="D25" i="7"/>
  <c r="D14" i="7"/>
  <c r="D12" i="6"/>
  <c r="F51" i="74"/>
  <c r="E42" i="74"/>
  <c r="E27" i="74"/>
  <c r="G27" i="74" s="1"/>
  <c r="E28" i="74"/>
  <c r="G28" i="74" s="1"/>
  <c r="E29" i="74"/>
  <c r="G29" i="74" s="1"/>
  <c r="E32" i="74"/>
  <c r="G32" i="74" s="1"/>
  <c r="E33" i="74"/>
  <c r="G33" i="74" s="1"/>
  <c r="E35" i="74"/>
  <c r="G35" i="74" s="1"/>
  <c r="E37" i="74"/>
  <c r="E24" i="74"/>
  <c r="G24" i="74" s="1"/>
  <c r="E8" i="74"/>
  <c r="G8" i="74" s="1"/>
  <c r="E9" i="74"/>
  <c r="G9" i="74" s="1"/>
  <c r="E10" i="74"/>
  <c r="G10" i="74" s="1"/>
  <c r="E13" i="74"/>
  <c r="G13" i="74" s="1"/>
  <c r="E14" i="74"/>
  <c r="G14" i="74" s="1"/>
  <c r="E16" i="74"/>
  <c r="G16" i="74" s="1"/>
  <c r="E18" i="74"/>
  <c r="E5" i="74"/>
  <c r="E43" i="3"/>
  <c r="E41" i="3" s="1"/>
  <c r="F11" i="1"/>
  <c r="E20" i="1"/>
  <c r="E27" i="1"/>
  <c r="E33" i="1"/>
  <c r="F33" i="1"/>
  <c r="E38" i="1"/>
  <c r="E37" i="1" s="1"/>
  <c r="F38" i="1"/>
  <c r="F37" i="1" s="1"/>
  <c r="E47" i="1"/>
  <c r="F47" i="1"/>
  <c r="E51" i="1"/>
  <c r="F51" i="1"/>
  <c r="E57" i="1"/>
  <c r="F57" i="1"/>
  <c r="D42" i="40"/>
  <c r="D42" i="41"/>
  <c r="D3" i="3"/>
  <c r="E3" i="3"/>
  <c r="F3" i="3"/>
  <c r="E16" i="3"/>
  <c r="E39" i="3" s="1"/>
  <c r="F7" i="2"/>
  <c r="E15" i="2"/>
  <c r="E14" i="2" s="1"/>
  <c r="E13" i="2" s="1"/>
  <c r="E5" i="2" s="1"/>
  <c r="F15" i="2"/>
  <c r="F14" i="2" s="1"/>
  <c r="F13" i="2" s="1"/>
  <c r="E28" i="2"/>
  <c r="F28" i="2"/>
  <c r="E42" i="2"/>
  <c r="F42" i="2"/>
  <c r="E57" i="2"/>
  <c r="F57" i="2"/>
  <c r="E74" i="2"/>
  <c r="E7" i="74" s="1"/>
  <c r="F74" i="2"/>
  <c r="E90" i="2"/>
  <c r="F90" i="2"/>
  <c r="D28" i="29"/>
  <c r="G8" i="64"/>
  <c r="G18" i="64" s="1"/>
  <c r="E48" i="2"/>
  <c r="C47" i="13" l="1"/>
  <c r="C75" i="13" s="1"/>
  <c r="C41" i="13"/>
  <c r="F5" i="2"/>
  <c r="D44" i="37"/>
  <c r="F19" i="1"/>
  <c r="F7" i="1" s="1"/>
  <c r="F63" i="1" s="1"/>
  <c r="D39" i="34"/>
  <c r="D39" i="36"/>
  <c r="D27" i="7"/>
  <c r="E38" i="3"/>
  <c r="F87" i="2"/>
  <c r="F31" i="1"/>
  <c r="D28" i="70"/>
  <c r="D39" i="31"/>
  <c r="D40" i="32"/>
  <c r="D44" i="40"/>
  <c r="D44" i="41"/>
  <c r="E19" i="1"/>
  <c r="E7" i="1" s="1"/>
  <c r="E63" i="1" s="1"/>
  <c r="D28" i="28"/>
  <c r="D40" i="33"/>
  <c r="G42" i="74"/>
  <c r="G46" i="74"/>
  <c r="E31" i="1"/>
  <c r="F71" i="2"/>
  <c r="E41" i="2"/>
  <c r="G37" i="74"/>
  <c r="G7" i="74"/>
  <c r="G18" i="74"/>
  <c r="G5" i="74"/>
  <c r="E53" i="3"/>
  <c r="E42" i="3"/>
  <c r="F41" i="2"/>
  <c r="E26" i="74"/>
  <c r="G26" i="74" s="1"/>
  <c r="E87" i="2"/>
  <c r="E22" i="74" s="1"/>
  <c r="G22" i="74" s="1"/>
  <c r="F22" i="74"/>
  <c r="F69" i="2"/>
  <c r="E54" i="2"/>
  <c r="F54" i="2"/>
  <c r="E71" i="2"/>
  <c r="F39" i="2" l="1"/>
  <c r="F105" i="2" s="1"/>
  <c r="E73" i="3"/>
  <c r="E72" i="3"/>
  <c r="E3" i="74"/>
  <c r="G3" i="74" s="1"/>
  <c r="E69" i="2"/>
  <c r="E39" i="2" s="1"/>
  <c r="E105" i="2" s="1"/>
  <c r="E77" i="3" l="1"/>
  <c r="E76" i="3"/>
  <c r="E86" i="3" l="1"/>
  <c r="E87" i="3"/>
  <c r="E93" i="3" l="1"/>
  <c r="E92" i="3"/>
  <c r="F9" i="64" l="1"/>
  <c r="F8" i="64" s="1"/>
  <c r="F18" i="6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 DEN BOGAERT Lennert</author>
  </authors>
  <commentList>
    <comment ref="B58" authorId="0" shapeId="0" xr:uid="{00000000-0006-0000-0300-000001000000}">
      <text>
        <r>
          <rPr>
            <b/>
            <sz val="9"/>
            <color indexed="81"/>
            <rFont val="Tahoma"/>
            <family val="2"/>
          </rPr>
          <t>KB 25.04.2014
Art. 15, 1°</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 ELICES Mélissa</author>
  </authors>
  <commentList>
    <comment ref="B13" authorId="0" shapeId="0" xr:uid="{00000000-0006-0000-0500-000001000000}">
      <text>
        <r>
          <rPr>
            <sz val="9"/>
            <color indexed="81"/>
            <rFont val="Tahoma"/>
            <family val="2"/>
          </rPr>
          <t xml:space="preserve">Rapport au roi AR 25.04.2014
MB p. 48251, Art. 16
</t>
        </r>
      </text>
    </comment>
    <comment ref="B41" authorId="0" shapeId="0" xr:uid="{00000000-0006-0000-0500-000002000000}">
      <text>
        <r>
          <rPr>
            <b/>
            <sz val="9"/>
            <color indexed="81"/>
            <rFont val="Tahoma"/>
            <family val="2"/>
          </rPr>
          <t>KB 25.04.2014 artikel 16, 2° ( BS 27.06.2014 p.48262)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JPALMANS</author>
  </authors>
  <commentList>
    <comment ref="H8" authorId="0" shapeId="0" xr:uid="{00000000-0006-0000-1B00-000001000000}">
      <text>
        <r>
          <rPr>
            <sz val="8"/>
            <color indexed="81"/>
            <rFont val="Tahoma"/>
            <family val="2"/>
          </rPr>
          <t>Vul het bedrag in van de verrichting voor het huidige boekjaar.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JPALMANS</author>
  </authors>
  <commentList>
    <comment ref="C102" authorId="0" shapeId="0" xr:uid="{BE48F324-106A-4B7A-83A7-64F51931BADD}">
      <text>
        <r>
          <rPr>
            <sz val="8"/>
            <color indexed="81"/>
            <rFont val="Tahoma"/>
            <family val="2"/>
          </rPr>
          <t>Omschrijf de verrichting op de overlopende rekening.</t>
        </r>
      </text>
    </comment>
    <comment ref="H102" authorId="0" shapeId="0" xr:uid="{D9E36773-5DD2-441E-BCE7-EA33AE1D93A6}">
      <text>
        <r>
          <rPr>
            <sz val="8"/>
            <color indexed="81"/>
            <rFont val="Tahoma"/>
            <family val="2"/>
          </rPr>
          <t>Vul het bedrag in van de verrichting voor het huidige boekjaar.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MARTIN ELICES Mélissa</author>
  </authors>
  <commentList>
    <comment ref="F1" authorId="0" shapeId="0" xr:uid="{00000000-0006-0000-1D00-000001000000}">
      <text>
        <r>
          <rPr>
            <sz val="9"/>
            <color indexed="81"/>
            <rFont val="Tahoma"/>
            <family val="2"/>
          </rPr>
          <t xml:space="preserve">KB 25.04.2014 artikel 17, 2° ( BS 27.06.2014 p.48262/3)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MARTIN ELICES Mélissa</author>
  </authors>
  <commentList>
    <comment ref="C1" authorId="0" shapeId="0" xr:uid="{00000000-0006-0000-2800-000001000000}">
      <text>
        <r>
          <rPr>
            <b/>
            <sz val="9"/>
            <color indexed="81"/>
            <rFont val="Tahoma"/>
            <family val="2"/>
          </rPr>
          <t>art 17 4°
 KB 25.4.2014</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MARTIN ELICES Mélissa</author>
  </authors>
  <commentList>
    <comment ref="E1" authorId="0" shapeId="0" xr:uid="{00000000-0006-0000-2900-000001000000}">
      <text>
        <r>
          <rPr>
            <b/>
            <sz val="9"/>
            <color indexed="81"/>
            <rFont val="Tahoma"/>
            <family val="2"/>
          </rPr>
          <t xml:space="preserve">art 17 4°
 KB 25.4.2014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MARTIN ELICES Mélissa</author>
  </authors>
  <commentList>
    <comment ref="E1" authorId="0" shapeId="0" xr:uid="{00000000-0006-0000-2A00-000001000000}">
      <text>
        <r>
          <rPr>
            <b/>
            <sz val="9"/>
            <color indexed="81"/>
            <rFont val="Tahoma"/>
            <family val="2"/>
          </rPr>
          <t>KB 25.04.2014 artikel 17, 4° (BS 27.06.2014 p.48264)
:</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MARTIN ELICES Mélissa</author>
  </authors>
  <commentList>
    <comment ref="C51" authorId="0" shapeId="0" xr:uid="{00000000-0006-0000-3000-000002000000}">
      <text>
        <r>
          <rPr>
            <sz val="9"/>
            <color indexed="81"/>
            <rFont val="Tahoma"/>
            <family val="2"/>
          </rPr>
          <t xml:space="preserve">Rapport au roi AR 25.04.2014
MB p. 48251, Art. 16
</t>
        </r>
      </text>
    </comment>
  </commentList>
</comments>
</file>

<file path=xl/sharedStrings.xml><?xml version="1.0" encoding="utf-8"?>
<sst xmlns="http://schemas.openxmlformats.org/spreadsheetml/2006/main" count="2498" uniqueCount="1221">
  <si>
    <t xml:space="preserve"> </t>
  </si>
  <si>
    <t>641/8</t>
  </si>
  <si>
    <t>codes</t>
  </si>
  <si>
    <t>(280/1)</t>
  </si>
  <si>
    <t>xxxxxxxxxxxxxx</t>
  </si>
  <si>
    <t xml:space="preserve">  </t>
  </si>
  <si>
    <t>22/27</t>
  </si>
  <si>
    <t>29/58</t>
  </si>
  <si>
    <t>50/53</t>
  </si>
  <si>
    <t>54/58</t>
  </si>
  <si>
    <t>490/1</t>
  </si>
  <si>
    <t>160/5</t>
  </si>
  <si>
    <t>17/49</t>
  </si>
  <si>
    <t>47/48</t>
  </si>
  <si>
    <t>492/3</t>
  </si>
  <si>
    <t>670/3</t>
  </si>
  <si>
    <t>791/2</t>
  </si>
  <si>
    <t>691/2</t>
  </si>
  <si>
    <t>A</t>
  </si>
  <si>
    <t>B</t>
  </si>
  <si>
    <t>C</t>
  </si>
  <si>
    <t>D</t>
  </si>
  <si>
    <t>E</t>
  </si>
  <si>
    <t>F</t>
  </si>
  <si>
    <t>G</t>
  </si>
  <si>
    <t>H</t>
  </si>
  <si>
    <t>I</t>
  </si>
  <si>
    <t>J</t>
  </si>
  <si>
    <t>K</t>
  </si>
  <si>
    <t>L</t>
  </si>
  <si>
    <t>M</t>
  </si>
  <si>
    <t>N</t>
  </si>
  <si>
    <t>O</t>
  </si>
  <si>
    <t>P</t>
  </si>
  <si>
    <t>Q</t>
  </si>
  <si>
    <t>T</t>
  </si>
  <si>
    <t>Codes</t>
  </si>
  <si>
    <t>284/8</t>
  </si>
  <si>
    <t>285/8</t>
  </si>
  <si>
    <t>30/36</t>
  </si>
  <si>
    <t>30/31</t>
  </si>
  <si>
    <t>51/53</t>
  </si>
  <si>
    <t>20/58</t>
  </si>
  <si>
    <t>10/15</t>
  </si>
  <si>
    <t>170/4</t>
  </si>
  <si>
    <t>178/9</t>
  </si>
  <si>
    <t>430/8</t>
  </si>
  <si>
    <t>440/4</t>
  </si>
  <si>
    <t>450/3</t>
  </si>
  <si>
    <t>454/9</t>
  </si>
  <si>
    <t>10/49</t>
  </si>
  <si>
    <t>600/8</t>
  </si>
  <si>
    <t>631/4</t>
  </si>
  <si>
    <t>640/8</t>
  </si>
  <si>
    <t>752/9</t>
  </si>
  <si>
    <t>67/77</t>
  </si>
  <si>
    <t>280/1</t>
  </si>
  <si>
    <t>282/3</t>
  </si>
  <si>
    <t>(9905)</t>
  </si>
  <si>
    <t>14P</t>
  </si>
  <si>
    <t>(14)</t>
  </si>
  <si>
    <t>GOODWILL</t>
  </si>
  <si>
    <t>XXXXXXXXXX</t>
  </si>
  <si>
    <t>20P</t>
  </si>
  <si>
    <t>(20)</t>
  </si>
  <si>
    <t>200/2</t>
  </si>
  <si>
    <t>8051P</t>
  </si>
  <si>
    <t>8121P</t>
  </si>
  <si>
    <t>8052P</t>
  </si>
  <si>
    <t>8122P</t>
  </si>
  <si>
    <t>8053P</t>
  </si>
  <si>
    <t>8123P</t>
  </si>
  <si>
    <t>8054P</t>
  </si>
  <si>
    <t>8124P</t>
  </si>
  <si>
    <t>8191P</t>
  </si>
  <si>
    <t>8251P</t>
  </si>
  <si>
    <t>8321P</t>
  </si>
  <si>
    <t>(22)</t>
  </si>
  <si>
    <t>Nr.</t>
  </si>
  <si>
    <t>Vorig boekjaar</t>
  </si>
  <si>
    <t>B.1.</t>
  </si>
  <si>
    <t>B.2.</t>
  </si>
  <si>
    <t>B.3.</t>
  </si>
  <si>
    <t>C.3.</t>
  </si>
  <si>
    <t>Ondernemingsnummer</t>
  </si>
  <si>
    <t>met betrekking tot het boekjaar dat de periode dekt van</t>
  </si>
  <si>
    <t>Handtekening</t>
  </si>
  <si>
    <t>(naam en hoedanigheid)</t>
  </si>
  <si>
    <t>Naam, voornamen, beroep en woonplaats</t>
  </si>
  <si>
    <t>ACTIVA</t>
  </si>
  <si>
    <t>BALANS NA WINSTVERDELING</t>
  </si>
  <si>
    <t>Financiële vaste activa………………………………………</t>
  </si>
  <si>
    <t>Verbonden ondernemingen ...........................................</t>
  </si>
  <si>
    <t>Ondernemingen waarmee een deelnemingsverhouding</t>
  </si>
  <si>
    <t>bestaat…………………………………………</t>
  </si>
  <si>
    <t xml:space="preserve">     Deelnemingen…………………………………………</t>
  </si>
  <si>
    <t xml:space="preserve">     Vorderingen…………………………………………</t>
  </si>
  <si>
    <t xml:space="preserve">     Aandelen ..................................................................</t>
  </si>
  <si>
    <t xml:space="preserve">     Vorderingen en borgtochten in contanten ................</t>
  </si>
  <si>
    <t>VLOTTENDE ACTIVA</t>
  </si>
  <si>
    <t>Vorderingen op meer dan één jaar…………………………….</t>
  </si>
  <si>
    <t>Voorraden……………………………………………………….</t>
  </si>
  <si>
    <t xml:space="preserve">  Goederen in bewerking ............................................</t>
  </si>
  <si>
    <t xml:space="preserve">  Gereed product ........................................................</t>
  </si>
  <si>
    <t xml:space="preserve">  Handelsgoederen .....................................................</t>
  </si>
  <si>
    <t xml:space="preserve">  Onroerende goederen bestemd voor verkoop .........</t>
  </si>
  <si>
    <t xml:space="preserve">  Vooruitbetalingen .....................................................</t>
  </si>
  <si>
    <t>Liquide middelen………………………………………</t>
  </si>
  <si>
    <t>PASSIVA</t>
  </si>
  <si>
    <t>Herwaarderingsmeerwaarden ..........................................</t>
  </si>
  <si>
    <t>Onbeschikbare reserves ................................................</t>
  </si>
  <si>
    <t>Belastingvrije reserves...................................................</t>
  </si>
  <si>
    <t>Beschikbare reserves ....................................................</t>
  </si>
  <si>
    <t>Boekjaar</t>
  </si>
  <si>
    <t>EIGEN VERMOGEN</t>
  </si>
  <si>
    <t>Voorzieningen voor risico's en kosten............................</t>
  </si>
  <si>
    <t>Pensioenen en soortgelijke verplichtingen ....................</t>
  </si>
  <si>
    <t>Belastingen ....................................................................</t>
  </si>
  <si>
    <t>Uitgestelde belastingen ....................................................</t>
  </si>
  <si>
    <t>Financiële schulden .......................................................</t>
  </si>
  <si>
    <t>Handelsschulden ...........................................................</t>
  </si>
  <si>
    <t>Ontvangen vooruitbetalingen op bestellingen................</t>
  </si>
  <si>
    <t>Overige schulden ...........................................................</t>
  </si>
  <si>
    <t>Schulden op ten hoogste één jaar...................................</t>
  </si>
  <si>
    <t>Schulden op meer dan één jaar die binnen het jaar</t>
  </si>
  <si>
    <t>VOORZIENINGEN EN UITGESTELDE BELASTINGEN</t>
  </si>
  <si>
    <t>Grote herstellings- en onderhoudswerken ...................</t>
  </si>
  <si>
    <t>SCHULDEN</t>
  </si>
  <si>
    <t xml:space="preserve">    Achtergestelde leningen ...........................................</t>
  </si>
  <si>
    <t xml:space="preserve">    Niet-achtergestelde obligatieleningen ......................</t>
  </si>
  <si>
    <t xml:space="preserve">    Leasingschulden en soortgelijke schulden ..............</t>
  </si>
  <si>
    <t xml:space="preserve">    Kredietinstellingen....................................................</t>
  </si>
  <si>
    <t xml:space="preserve">    Overige leningen ......................................................</t>
  </si>
  <si>
    <t xml:space="preserve">    Leveranciers .............................................................</t>
  </si>
  <si>
    <t xml:space="preserve">    Te betalen wissels ....................................................</t>
  </si>
  <si>
    <t xml:space="preserve">   Kredietinstellingen....................................................</t>
  </si>
  <si>
    <t xml:space="preserve">   Overige leningen ......................................................</t>
  </si>
  <si>
    <t xml:space="preserve">   Leveranciers .............................................................</t>
  </si>
  <si>
    <t xml:space="preserve">   Te betalen wissels ....................................................</t>
  </si>
  <si>
    <t>Overlopende rekeningen ..................................................</t>
  </si>
  <si>
    <t>TOTAAL VAN DE PASSIVA</t>
  </si>
  <si>
    <t>A. Schulden met betrekking tot rechten in afwachting van inning</t>
  </si>
  <si>
    <t>B. Te verdelen geïnde rechten</t>
  </si>
  <si>
    <t>C. Verdeelde geïnde rechten in afwachting van betaling</t>
  </si>
  <si>
    <t>Vorderingen op rechten voortvloeiend uit de activiteit van het 
beheer van rechten</t>
  </si>
  <si>
    <t>Schulden met betrekking tot rechten voortvloeiend uit de activiteit van het beheer van de rechten</t>
  </si>
  <si>
    <t xml:space="preserve">    1. niet-voorbehouden te verdelen geïnde rechten</t>
  </si>
  <si>
    <t xml:space="preserve">    2. voorbehouden te verdelen geïnde rechten</t>
  </si>
  <si>
    <t xml:space="preserve">    3. Te verdelen geïnde rechten die voorwerp zijn van betwistingen</t>
  </si>
  <si>
    <t xml:space="preserve">    1. Verdeelde geïnde rechten die niet het voorwerp zijn van betwistingen</t>
  </si>
  <si>
    <t xml:space="preserve">    2. Verdeelde geïnde rechten die voorwerp zijn van betwistingen</t>
  </si>
  <si>
    <t xml:space="preserve">   die toegewezen werden aan rechthebbenden van dezelfde categorie</t>
  </si>
  <si>
    <t>RESULTATENREKENING</t>
  </si>
  <si>
    <t xml:space="preserve">Staat van de oprichtingskosten </t>
  </si>
  <si>
    <t>Nettoboekwaarde per einde van het boekjaar</t>
  </si>
  <si>
    <t>Andere (+)/(-)</t>
  </si>
  <si>
    <t xml:space="preserve">Nettoboekwaarde per einde van het boekjaar </t>
  </si>
  <si>
    <t>Herstructureringskosten</t>
  </si>
  <si>
    <t xml:space="preserve">Kosten van oprichting en kapitaalverhoging, </t>
  </si>
  <si>
    <t xml:space="preserve">kosten bij uitgifte van leningen en andere oprichtingskosten </t>
  </si>
  <si>
    <t>Staat van de immateriële vaste activa</t>
  </si>
  <si>
    <t>Aanschaffingswaarde per einde van het boekjaar</t>
  </si>
  <si>
    <t>Aanschaffingen, met inbegrip van de geproduceerde vaste activa</t>
  </si>
  <si>
    <t>Overdrachten en buitengebruikstellingen</t>
  </si>
  <si>
    <t xml:space="preserve">Geboekt </t>
  </si>
  <si>
    <t xml:space="preserve">Teruggenomen </t>
  </si>
  <si>
    <t xml:space="preserve">Afgeboekt na overdrachten en buitengebruikstellingen </t>
  </si>
  <si>
    <t>Afschrijvingen en waardeverminderingen per einde van het boekjaar</t>
  </si>
  <si>
    <t xml:space="preserve">CONCESSIES, OCTROOIEN, LICENTIES, KNOWHOW, </t>
  </si>
  <si>
    <t xml:space="preserve">MERKEN EN SOORTGELIJKE RECHTEN  </t>
  </si>
  <si>
    <t>VOORUITBETALINGEN</t>
  </si>
  <si>
    <t xml:space="preserve">Staat van de materiële vaste activa
              </t>
  </si>
  <si>
    <t>TERREINEN EN GEBOUWEN</t>
  </si>
  <si>
    <t>Meerwaarden per einde van het boekjaar</t>
  </si>
  <si>
    <t>Verworven van derden</t>
  </si>
  <si>
    <t>Afgeboekt</t>
  </si>
  <si>
    <t xml:space="preserve">Verworven van derden </t>
  </si>
  <si>
    <r>
      <rPr>
        <b/>
        <sz val="9"/>
        <rFont val="Arial"/>
        <family val="2"/>
      </rPr>
      <t>Waarvan</t>
    </r>
  </si>
  <si>
    <t>Installaties, machines en uitrusting</t>
  </si>
  <si>
    <t>Meubilair en rollend materieel</t>
  </si>
  <si>
    <t>LEASING EN SOORTGELIJKE RECHTEN</t>
  </si>
  <si>
    <t>INSTALLATIES, MACHINES EN UITRUSTING</t>
  </si>
  <si>
    <t>MEUBILAIR EN ROLLEND MATERIEEL</t>
  </si>
  <si>
    <t>OVERIGE MATERIËLE VASTE ACTIVA</t>
  </si>
  <si>
    <t>ACTIVA IN AANBOUW EN VOORUITBETALINGEN</t>
  </si>
  <si>
    <t xml:space="preserve">Staat van de financiële vaste activa
              </t>
  </si>
  <si>
    <t>DEELNEMINGEN EN AANDELEN</t>
  </si>
  <si>
    <t>VERBONDEN ONDERNEMINGEN  -</t>
  </si>
  <si>
    <t>Bedrijfsopbrengsten</t>
  </si>
  <si>
    <t>Omzet</t>
  </si>
  <si>
    <t xml:space="preserve">Voorraad goederen in bewerking en gereed </t>
  </si>
  <si>
    <t>product en bestellingen in uitvoering:</t>
  </si>
  <si>
    <t>toename (afname) (+)/(-)</t>
  </si>
  <si>
    <t>Geproduceerde vaste activa</t>
  </si>
  <si>
    <t>Bedrijfskosten</t>
  </si>
  <si>
    <t>Handelsgoederen, grond- en hulpstoffen</t>
  </si>
  <si>
    <t>Diensten en diverse goederen</t>
  </si>
  <si>
    <t>Bezoldigingen, sociale lasten en pensioenen (+)/(-)</t>
  </si>
  <si>
    <t>Afschrijvingen en waardeverminderingen op</t>
  </si>
  <si>
    <t>oprichtingskosten, op immateriële en materiële vaste</t>
  </si>
  <si>
    <t>activa</t>
  </si>
  <si>
    <t>Waardeverminderingen op voorraden, op bestellingen</t>
  </si>
  <si>
    <t>Bedrijfswinst (+)</t>
  </si>
  <si>
    <t>Bedrijfsverlies (-)</t>
  </si>
  <si>
    <t>Financiële opbrengsten die voortvloeien uit belegging voor eigen rekening</t>
  </si>
  <si>
    <t>Opbrengsten uit financiële vaste activa</t>
  </si>
  <si>
    <t>Opbrengsten uit vlottende activa</t>
  </si>
  <si>
    <t>Andere financiële opbrengsten</t>
  </si>
  <si>
    <t>Kosten van schulden</t>
  </si>
  <si>
    <t>Andere financiële kosten</t>
  </si>
  <si>
    <t>Winst uit de gewone bedrijfsuitoefening vóór belasting (+)</t>
  </si>
  <si>
    <t>Verlies uit de gewone bedrijfsuitoefening vóór belasting (-)</t>
  </si>
  <si>
    <t>Winst van het boekjaar vóór belasting (+)</t>
  </si>
  <si>
    <t>Verlies van het boekjaar vóór belasting (-)</t>
  </si>
  <si>
    <t>Belastingen op het resultaat (+)/(-)</t>
  </si>
  <si>
    <t>Winst van het boekjaar (+)</t>
  </si>
  <si>
    <t>Verlies van het boekjaar (-)</t>
  </si>
  <si>
    <t>Te bestemmen winst van het boekjaar (+)</t>
  </si>
  <si>
    <t>Te bestemmen verlies van het boekjaar (-)</t>
  </si>
  <si>
    <t>Waardeverminderingen op vlottende activa andere dan bedoeld onder II, E:</t>
  </si>
  <si>
    <t>Overdrachten en toewijzingen van de financiële opbrengsten en van</t>
  </si>
  <si>
    <t>de kosten die voortvloeien uit activiteiten voor rekening van de rechthebbenden</t>
  </si>
  <si>
    <t>Te bestemmen winst (verlies)</t>
  </si>
  <si>
    <t>Te bestemmen winst (verlies) van het boekjaar (+)/(-)</t>
  </si>
  <si>
    <t>Overgedragen winst (verlies) van het vorig boekjaar (+)/(-)</t>
  </si>
  <si>
    <t>Onttrekking aan het eigen vermogen</t>
  </si>
  <si>
    <t>aan de reserves</t>
  </si>
  <si>
    <t>Toevoeging aan het eigen vermogen</t>
  </si>
  <si>
    <t>aan de wettelijke reserve</t>
  </si>
  <si>
    <t>aan de overige reserves</t>
  </si>
  <si>
    <t>Over te dragen winst (verlies) (+)/(-)</t>
  </si>
  <si>
    <t>Tussenkomst van de vennoten in het verlies</t>
  </si>
  <si>
    <t>Uit te keren winst</t>
  </si>
  <si>
    <t>Bestuurders of zaakvoerders</t>
  </si>
  <si>
    <t>Andere rechthebbenden</t>
  </si>
  <si>
    <t>Mutaties tijdens het boekjaar</t>
  </si>
  <si>
    <t>Aanschaffingen, met inbegrip van de geproduceerde vaste activa ............</t>
  </si>
  <si>
    <t>Overdrachten en buitengebruikstellingen ...................................................</t>
  </si>
  <si>
    <t>Overboekingen van een post naar een andere..................................(+)/(-)</t>
  </si>
  <si>
    <t>Waardeverminderingen per einde van het boekjaar</t>
  </si>
  <si>
    <t>Niet-opgevraagde bedragen per einde van het boekjaar</t>
  </si>
  <si>
    <t>van het boekjaar</t>
  </si>
  <si>
    <t>INLICHTINGEN OMTRENT DE DEELNEMINGEN</t>
  </si>
  <si>
    <t>DEELNEMINGEN EN MAATSCHAPPELIJKE RECHTEN IN ANDERE ONDERNEMINGEN</t>
  </si>
  <si>
    <t>ONBEPERKT AANSPRAKELIJK VENOOT OF LID</t>
  </si>
  <si>
    <t>geval is; deze vermelding gebeurt door te verwijzen naar de van toepassing zijnde code (A, B, C of D) die hieronder wordt gedefinieerd.</t>
  </si>
  <si>
    <t>De jaarrekening van de vermelde onderneming:</t>
  </si>
  <si>
    <t>A. wordt door deze onderneming openbaar gemaakt door neerlegging bij de Nationale Bank van België;</t>
  </si>
  <si>
    <t>B. wordt door deze onderneming daadwerkelijk openbaar gemaakt in een andere lidstaat van de Europese Unie,</t>
  </si>
  <si>
    <t>NAAM, volledig adres van de ZETEL, RECHTSVORM en, zo het een onderneming naar Belgisch recht betreft, het ONDERNEMINGSNUMMER</t>
  </si>
  <si>
    <t>Eventuele code</t>
  </si>
  <si>
    <t>Boekwaarde verhoogd met het niet-opgevraagde bedrag .</t>
  </si>
  <si>
    <t>Niet-opgevraagd bedrag ....................................................</t>
  </si>
  <si>
    <t>Vastrentende effecten</t>
  </si>
  <si>
    <t xml:space="preserve">Aandelen </t>
  </si>
  <si>
    <t>Vastrentende effecten uitgegeven door kredietinstellingen</t>
  </si>
  <si>
    <t>Termijnrekeningen bij kredietinstellingen</t>
  </si>
  <si>
    <t xml:space="preserve">Hierboven niet-opgenomen overige geldbeleggingen </t>
  </si>
  <si>
    <t>OVERLOPENDE REKENINGEN</t>
  </si>
  <si>
    <t>Uitsplitsing van de post 490/1 van de activa indien daaronder een belangrijk bedrag voorkomt</t>
  </si>
  <si>
    <t>Wijzigingen tijdens het boekjaar</t>
  </si>
  <si>
    <t xml:space="preserve">Aandelen op naam </t>
  </si>
  <si>
    <t>Aantal aandelen</t>
  </si>
  <si>
    <t>Bedragen</t>
  </si>
  <si>
    <t>Gehouden door de vennootschap zelf</t>
  </si>
  <si>
    <t>VOORZIENINGEN VOOR OVERIGE RISICO'S EN KOSTEN</t>
  </si>
  <si>
    <t>STAAT VAN DE SCHULDEN EN OVERLOPENDE REKENINGEN (PASSIVA)</t>
  </si>
  <si>
    <t xml:space="preserve">UITSPLITSING VAN DE SCHULDEN MET EEN OORSPRONKELIJKE LOOPTIJD VAN MEER DAN </t>
  </si>
  <si>
    <t>EEN JAAR, NAARGELANG HUN RESTERENDE LOOPTIJD</t>
  </si>
  <si>
    <t>Totaal der schulden met een resterende looptijd van meer dan één jaar doch hoogstens 5 jaar</t>
  </si>
  <si>
    <t>GEWAARBORGDE SCHULDEN (begrepen in de posten 17 en 42/48 van de passiva)</t>
  </si>
  <si>
    <t>Schulden gewaarborgd door zakelijke zekerheden gesteld of onherroepelijk beloofd op activa van de onderneming</t>
  </si>
  <si>
    <t>SCHULDEN MET BETREKKING TOT BELASTINGEN, BEZOLDIGINGEN EN SOCIALE LASTEN</t>
  </si>
  <si>
    <t>I. Schulden op meer dan één jaar</t>
  </si>
  <si>
    <t>Archi&amp;TW</t>
  </si>
  <si>
    <t>Literair</t>
  </si>
  <si>
    <t>Audiovisueel</t>
  </si>
  <si>
    <t xml:space="preserve">Geluid </t>
  </si>
  <si>
    <t xml:space="preserve">Audiovisueel </t>
  </si>
  <si>
    <t xml:space="preserve">Grafische Beeldende </t>
  </si>
  <si>
    <t xml:space="preserve">Kunst&amp;uitv vertoning </t>
  </si>
  <si>
    <t>Werken</t>
  </si>
  <si>
    <t>Prestaties</t>
  </si>
  <si>
    <t>Vastleggingen</t>
  </si>
  <si>
    <t xml:space="preserve">Adaptatie/Vertaling </t>
  </si>
  <si>
    <t>Verhuring</t>
  </si>
  <si>
    <t xml:space="preserve">Uitlening ≠ edu cult </t>
  </si>
  <si>
    <t xml:space="preserve">Distributie </t>
  </si>
  <si>
    <t>Kabel</t>
  </si>
  <si>
    <t xml:space="preserve"> Volgrecht </t>
  </si>
  <si>
    <t>Satelliet</t>
  </si>
  <si>
    <t xml:space="preserve">Opvoering </t>
  </si>
  <si>
    <t>Uitgave</t>
  </si>
  <si>
    <t>Databanken</t>
  </si>
  <si>
    <t xml:space="preserve"> Billijke vergoeding </t>
  </si>
  <si>
    <t>Leenrecht  educ/cult</t>
  </si>
  <si>
    <t xml:space="preserve">Thuiskopie  </t>
  </si>
  <si>
    <t>Reproductie</t>
  </si>
  <si>
    <t>Totaal</t>
  </si>
  <si>
    <t>VASTE ACTIVA</t>
  </si>
  <si>
    <t>Immateriële vaste activa……………………………………….</t>
  </si>
  <si>
    <t>Materiële vaste activa………………………………………….</t>
  </si>
  <si>
    <t>Andere financiële vaste activa .......................................</t>
  </si>
  <si>
    <t>Handelsvorderingen.......................................................</t>
  </si>
  <si>
    <t>Overige vorderingen ......................................................</t>
  </si>
  <si>
    <t xml:space="preserve">  Grond- en hulpstoffen ..............................................</t>
  </si>
  <si>
    <t>Bestellingen in uitvoering...............................................</t>
  </si>
  <si>
    <t>Geldbeleggingen ...............................................................</t>
  </si>
  <si>
    <t>Eigen aandelen ..............................................................</t>
  </si>
  <si>
    <t>Overige beleggingen ......................................................</t>
  </si>
  <si>
    <t>Schulden met betrekking tot belastingen, bezoldigingen en sociale lasten</t>
  </si>
  <si>
    <t>Schulden op meer dan één jaar……………………………………………</t>
  </si>
  <si>
    <t>Vorderingen op meer dan één jaar………………………………</t>
  </si>
  <si>
    <t>Vorderingen op ten hoogste één jaar…….…………</t>
  </si>
  <si>
    <t>D. financiële opbrengsten die voortvloeien uit het beheer van de geïnde rechten</t>
  </si>
  <si>
    <t>Schulden op ten hoogste één jaar</t>
  </si>
  <si>
    <t>5.12</t>
  </si>
  <si>
    <t>.</t>
  </si>
  <si>
    <t>Overboekingen van een post naar een andere  (+)/(-)</t>
  </si>
  <si>
    <t>Overgeboekt van een post naar een andere      (+)/(-)</t>
  </si>
  <si>
    <t>NETTOBOEKWAARDE PER EINDE VAN HET BOEKJAAR</t>
  </si>
  <si>
    <t>Overgeboekt van een post naar een andere        (+)/(-)</t>
  </si>
  <si>
    <t>Overboekingen van een post naar een andere     (+)/(-)</t>
  </si>
  <si>
    <t>Overgeboekt van een post naar een andere     (+)/(-)</t>
  </si>
  <si>
    <t>Overgeboekt van een post naar een andere    (+)/(-)</t>
  </si>
  <si>
    <t>Overboekingen van een post naar een andere       (+)/(-)</t>
  </si>
  <si>
    <t>Overgeboekt van een post naar een andere       (+)/(-)</t>
  </si>
  <si>
    <t>8193P</t>
  </si>
  <si>
    <t>8192P</t>
  </si>
  <si>
    <t>8252P</t>
  </si>
  <si>
    <t>8322P</t>
  </si>
  <si>
    <t>'(23)</t>
  </si>
  <si>
    <t>8253P</t>
  </si>
  <si>
    <t>8323P</t>
  </si>
  <si>
    <t>''(24)</t>
  </si>
  <si>
    <t>Overgeboekt van een post naar een andere           (+)/(-)</t>
  </si>
  <si>
    <t>Overgeboekt van een post naar een andere             (+)/(-)</t>
  </si>
  <si>
    <t>''(25)</t>
  </si>
  <si>
    <t>8324P</t>
  </si>
  <si>
    <t>8254P</t>
  </si>
  <si>
    <t>Overige mutaties................................................................................(+)/(-)</t>
  </si>
  <si>
    <t>Overgeboekt van een post naar een andere                                  (+)/(-)</t>
  </si>
  <si>
    <t>Overgeboekt van een post naar een andere                                   (+)/(-)</t>
  </si>
  <si>
    <t>VERBONDEN ONDERNEMINGEN - VORDERINGEN</t>
  </si>
  <si>
    <t xml:space="preserve">ONDERNEMINGEN MET DEELNEMINGSVERHOUDING - </t>
  </si>
  <si>
    <t>ANDERE ONDERNEMINGEN - DEELNEMINGEN EN AANDELEN</t>
  </si>
  <si>
    <t>GELDBELEGGINGEN EN OVERLOPENDE REKENINGEN (ACTIVA)</t>
  </si>
  <si>
    <t>OVERIGE GELDBELEGGINGEN</t>
  </si>
  <si>
    <t xml:space="preserve">Te betalen wissels.......................................................................................................... </t>
  </si>
  <si>
    <t>Leveranciers...................................................................................................................</t>
  </si>
  <si>
    <t>Schulden met betrekking tot bezoldigingen en sociale lasten ……………………...………</t>
  </si>
  <si>
    <t>Belastingen ………………………………….………………………………………….</t>
  </si>
  <si>
    <t>Bezoldigingen en sociale lasten …………………….…………………………………</t>
  </si>
  <si>
    <t>Geluid</t>
  </si>
  <si>
    <t xml:space="preserve">Uitvoeringen </t>
  </si>
  <si>
    <t>Pub mededeling</t>
  </si>
  <si>
    <t>Beschikbaarstelling</t>
  </si>
  <si>
    <t>Reprografie</t>
  </si>
  <si>
    <t xml:space="preserve">Werken </t>
  </si>
  <si>
    <t>VERKLARING BETREFFENDE EEN AANVULLENDE OPDRACHT VOOR NAZICHT OF CORRECTIE</t>
  </si>
  <si>
    <t>8194P</t>
  </si>
  <si>
    <t>Mutaties tijdens het boekjaar                                                                (+)/(-)</t>
  </si>
  <si>
    <t>Mutaties tijdens het boekjaar                                                              (+)/(-)</t>
  </si>
  <si>
    <t>OVERLOPENDE REKENING</t>
  </si>
  <si>
    <t>BEDRIJFSKOSTEN</t>
  </si>
  <si>
    <t>FINANCIËLE RESULTATEN</t>
  </si>
  <si>
    <t>BELASTINGEN EN TAKSEN</t>
  </si>
  <si>
    <t>Belastingen op het resultaat</t>
  </si>
  <si>
    <t>Belastingen op het resultaat van het boekjaar .................................................................................</t>
  </si>
  <si>
    <t>Verschuldigde of betaalde belastingen en voorheffingen ................................................................</t>
  </si>
  <si>
    <t>Geactiveerde overschotten van betaalde belastingen en voorheffingen .........................................</t>
  </si>
  <si>
    <t>Geraamde belastingsupplementen ..................................................................................................</t>
  </si>
  <si>
    <t>Belastingen op het resultaat van vorige boekjaren..........................................................................</t>
  </si>
  <si>
    <t>Verschuldigde of betaalde belastingsupplementen .........................................................................</t>
  </si>
  <si>
    <t>Geraamde belastingsupplementen of belastingen waarvoor een voorziening werd gevormd.........</t>
  </si>
  <si>
    <t>Belangrijkste oorzaken van de verschillen tussen de winst vóór belastingen, zoals die blijkt uit</t>
  </si>
  <si>
    <t>de jaarrekening, en de geraamde belastbare winst</t>
  </si>
  <si>
    <t>Bronnen van belastinglatenties</t>
  </si>
  <si>
    <t>Actieve latenties..........................................................................................................</t>
  </si>
  <si>
    <t>Gecumuleerde fiscale verliezen die aftrekbaar zijn van latere belastbare winsten</t>
  </si>
  <si>
    <t>Andere actieve latenties</t>
  </si>
  <si>
    <t>Passieve latenties ...................................</t>
  </si>
  <si>
    <t>Uitsplitsing van de passieve latenties</t>
  </si>
  <si>
    <t>BELASTING OP DE TOEGEVOEGDE WAARDE EN BELASTINGEN VAN DERDEN</t>
  </si>
  <si>
    <t>In rekening gebrachte belasting op de toegevoegde waarde</t>
  </si>
  <si>
    <t>Bedrijfsvoorheffing .................................................................................</t>
  </si>
  <si>
    <t>Roerende voorheffing ............................................................................</t>
  </si>
  <si>
    <t>NIET IN DE BALANS OPGENOMEN RECHTEN EN VERPLICHTINGEN</t>
  </si>
  <si>
    <t>Waarvan</t>
  </si>
  <si>
    <t>Hypotheken</t>
  </si>
  <si>
    <t>Boekwaarde van de bezwaarde activa ......................................................................................</t>
  </si>
  <si>
    <t>Bedrag van de inschrijving.........................................................................................................</t>
  </si>
  <si>
    <t>onherroepelijk beloofd als waarborg voor schulden en verplichtingen van derden</t>
  </si>
  <si>
    <t>GOEDEREN EN WAARDEN GEHOUDEN DOOR DERDEN IN HUN NAAM MAAR TEN BATE EN OP RISICO</t>
  </si>
  <si>
    <t>BELANGRIJKE VERPLICHTINGEN TOT AANKOOP VAN VASTE ACTIVA</t>
  </si>
  <si>
    <t>BELANGRIJKE VERPLICHTINGEN TOT VERKOOP VAN VASTE ACTIVA</t>
  </si>
  <si>
    <t>TERMIJNVERRICHTINGEN</t>
  </si>
  <si>
    <t>Verkochte (te leveren) deviezen ....</t>
  </si>
  <si>
    <t>VERPLICHTINGEN VOORTVLOEIEND UIT DE TECHNISCHE WAARBORGEN VERBONDEN AAN REEDS GEPRESTEERDE VERKOPEN OF DIENSTEN</t>
  </si>
  <si>
    <t>Basis en wijze waarop dit bedrag wordt berekend</t>
  </si>
  <si>
    <t>Financiële vaste activa...................................................................................</t>
  </si>
  <si>
    <t>Deelnemingen .............................................................................................</t>
  </si>
  <si>
    <t>Achtergestelde vorderingen ........................................................................</t>
  </si>
  <si>
    <t>Andere vorderingen ....................................................................................</t>
  </si>
  <si>
    <t>Op meer dan één jaar.................................................................................</t>
  </si>
  <si>
    <t>Op hoogstens één jaar................................................................................</t>
  </si>
  <si>
    <t>Geldbeleggingen ............................................................................................</t>
  </si>
  <si>
    <t>Aandelen .....................................................................................................</t>
  </si>
  <si>
    <t>Vorderingen ................................................................................................</t>
  </si>
  <si>
    <t>Schulden .........................................................................................................</t>
  </si>
  <si>
    <t>Op meer dan één jaar .................................................................................</t>
  </si>
  <si>
    <t>Persoonlijke en zakelijke zekerheden</t>
  </si>
  <si>
    <t>schulden of verplichtingen van verbonden ondernemingen........................</t>
  </si>
  <si>
    <t>Door verbonden ondernemingen gesteld of onherroepelijk beloofd als</t>
  </si>
  <si>
    <t>Andere betekenisvolle financiële verplichtingen ........................................</t>
  </si>
  <si>
    <t>Financiële resultaten</t>
  </si>
  <si>
    <t>Opbrengsten uit financiële vaste activa ......................................................</t>
  </si>
  <si>
    <t>Opbrengsten uit vlottende activa ................................................................</t>
  </si>
  <si>
    <t>Andere financiële opbrengsten ...................................................................</t>
  </si>
  <si>
    <t>Kosten van schulden ...................................................................................</t>
  </si>
  <si>
    <t>Andere financiële kosten ............................................................................</t>
  </si>
  <si>
    <t>Realisatie van vaste activa</t>
  </si>
  <si>
    <t>Verwezenlijkte meerwaarden ......................................................................</t>
  </si>
  <si>
    <t>Verwezenlijkte minderwaarden ...................................................................</t>
  </si>
  <si>
    <t>Vorderingen ....................................................................................................</t>
  </si>
  <si>
    <t>TRANSACTIES MET VERBONDEN PARTIJEN BUITEN NORMALE MARKTVOORWAARDEN</t>
  </si>
  <si>
    <t>Uitstaande vorderingen op deze personen ......................................................................................</t>
  </si>
  <si>
    <t>Rechtstreekse en onrechtstreekse bezoldigingen en ten laste van de resultatenrekening</t>
  </si>
  <si>
    <t>toegekende pensioenen, voor zover deze vermelding niet uitsluitend of hoofdzakelijk</t>
  </si>
  <si>
    <t>betrekking heeft op de toestand van een enkel identificeerbaar persoon</t>
  </si>
  <si>
    <t>DE COMMISSARIS(SEN) EN DE PERSONEN MET WIE HIJ (ZIJ) VERBONDEN IS (ZIJN)</t>
  </si>
  <si>
    <t>Bezoldiging van de commissaris(sen) .............................................................................................</t>
  </si>
  <si>
    <t>Bezoldiging voor uitzonderlijke werkzaamheden of bijzondere opdrachten uitgevoerd binnen</t>
  </si>
  <si>
    <t>de vennootschap door de commissaris(sen)</t>
  </si>
  <si>
    <t>de vennootschap door personen met wie de commissaris(sen) verbonden is (zijn)</t>
  </si>
  <si>
    <t>VERKLARING BETREFFENDE DE GECONSOLIDEERDE JAARREKENING</t>
  </si>
  <si>
    <t>vrijgesteld is om de volgende reden(en)*</t>
  </si>
  <si>
    <t>*Schrappen wat niet van toepassing is.</t>
  </si>
  <si>
    <t>grootste geheel en anderzijds voor het kleinste geheel van ondernemingen waarvan de onderneming als dochter deel uitmaakt en waarvoor een</t>
  </si>
  <si>
    <t>geconsolideerde jaarrekening wordt opgesteld en openbaar gemaakt.</t>
  </si>
  <si>
    <t>SOCIALE BALANS</t>
  </si>
  <si>
    <t>Nummers van de paritaire comités die voor de onderneming bevoegd zijn:</t>
  </si>
  <si>
    <t>STAAT VAN DE TEWERKGESTELDE PERSONEN</t>
  </si>
  <si>
    <t>INGESCHREVEN IN HET ALGEMEEN PERSONEELSREGISTER</t>
  </si>
  <si>
    <t>Tijdens het boekjaar</t>
  </si>
  <si>
    <t>Gemiddeld aantal werknemers in VTE .............</t>
  </si>
  <si>
    <t>Aantal daadwerkelijk gepresteerde uren ..........</t>
  </si>
  <si>
    <t>Personeelskosten .............................................</t>
  </si>
  <si>
    <t>Bedrag van de voordelen bovenop het loon.....</t>
  </si>
  <si>
    <t>INGESCHREVEN IN HET ALGEMEEN PERSONEELSREGISTER (vervolg)</t>
  </si>
  <si>
    <t>Op de afsluitingsdatum van het boekjaar</t>
  </si>
  <si>
    <t>Directiepersoneel.....................................................</t>
  </si>
  <si>
    <t>Bedienden ...............................................................</t>
  </si>
  <si>
    <t>Arbeiders .................................................................</t>
  </si>
  <si>
    <t>Andere .....................................................................</t>
  </si>
  <si>
    <t>Gemiddeld aantal tewerkgestelde personen</t>
  </si>
  <si>
    <t xml:space="preserve">Aantal daadwerkelijk gepresteerde uren </t>
  </si>
  <si>
    <t>TABEL VAN HET PERSONEELSVERLOOP TIJDENS HET BOEKJAAR</t>
  </si>
  <si>
    <t>algemeen personeelsregister</t>
  </si>
  <si>
    <t>Waarvan: het aantal werknemers dat als zelfstandige</t>
  </si>
  <si>
    <t>ten minste op halftijdse basis diensten blijft</t>
  </si>
  <si>
    <t>INLICHTINGEN OVER DE OPLEIDINGEN VOOR DE WERKNEMERS TIJDENS HET BOEKJAAR</t>
  </si>
  <si>
    <t>Tabel van kasstroomoverzicht « KSO »</t>
  </si>
  <si>
    <t>I. Kasstroom voortvloeiend uit operationele activiteiten</t>
  </si>
  <si>
    <t>A. Geïnde rechten</t>
  </si>
  <si>
    <t>B. BTW op A</t>
  </si>
  <si>
    <t>C. Bruto-rechten geïnd</t>
  </si>
  <si>
    <t>D. Geïnde financiële opbrengsten voortvloeiend uit de belegging van rechten</t>
  </si>
  <si>
    <t>E. Geïnde sommen voortvloeiend uit de belegging van sommen voor eigen rekening</t>
  </si>
  <si>
    <t>G. Uitbetaalde rechten</t>
  </si>
  <si>
    <t>H. Betaalde sommen voortvloeiend uit de belegging van rechten</t>
  </si>
  <si>
    <t>I. Sommen uitbetaald aan het personeel en voor hun rekening</t>
  </si>
  <si>
    <t>J. Betaalde sommen voor sociale, culturele of educatieve doeleinden</t>
  </si>
  <si>
    <t>K. Bijdrage betaald aan het organiek fonds</t>
  </si>
  <si>
    <t>L. BTW betaald op rechten en vergoedingen (commissies)</t>
  </si>
  <si>
    <t>N. Andere betaalde sommen</t>
  </si>
  <si>
    <t>P. Betaalde rente en kosten</t>
  </si>
  <si>
    <t>Q. Betaalde resultaatbelastingen</t>
  </si>
  <si>
    <t>R. Nettokasstroom voorvloeiend uit operationele activiteiten</t>
  </si>
  <si>
    <t>II. Kasstroom voortvloeiend uit investeringsactiviteiten</t>
  </si>
  <si>
    <t>A. Verwerving materiële en immateriële vaste activa</t>
  </si>
  <si>
    <t>B. Verkoop van materiële en immateriële vaste activa</t>
  </si>
  <si>
    <t>C. Verwerving van financiële vaste activa</t>
  </si>
  <si>
    <t>D. Verkoop van financiële vaste activa</t>
  </si>
  <si>
    <t>E. Geïnde dividenden voortvloeiend uit financiële vaste activa</t>
  </si>
  <si>
    <t>III. Kasstroom voortvloeiend uit financieringsactiviteiten</t>
  </si>
  <si>
    <t>A. Ontvangsten voortvloeiend uit kapitaalsverhogingen</t>
  </si>
  <si>
    <t>B. Ontvangsten voortvloeiend uit uitgifte van leningen</t>
  </si>
  <si>
    <t>C. Terugbetaling van leningen</t>
  </si>
  <si>
    <t>D. Betaalde dividenden</t>
  </si>
  <si>
    <t>E. Nettokasstroom voortvloeiend uit financieringsactiviteiten</t>
  </si>
  <si>
    <t>IV. Netto variatie van de kasmiddelen</t>
  </si>
  <si>
    <t>VI. Kasmiddelen bij afsluiting van het boekjaar</t>
  </si>
  <si>
    <r>
      <rPr>
        <b/>
        <sz val="9"/>
        <rFont val="Arial"/>
        <family val="2"/>
      </rPr>
      <t>Tijdens het boekjaar</t>
    </r>
  </si>
  <si>
    <t>1. Mannen</t>
  </si>
  <si>
    <t>2. Vrouwen</t>
  </si>
  <si>
    <r>
      <rPr>
        <b/>
        <sz val="10"/>
        <rFont val="Arial"/>
        <family val="2"/>
      </rPr>
      <t>Gemiddeld aantal werknemers</t>
    </r>
  </si>
  <si>
    <r>
      <rPr>
        <b/>
        <sz val="10"/>
        <rFont val="Arial"/>
        <family val="2"/>
      </rPr>
      <t>Aantal daadwerkelijk gepresteerde uren</t>
    </r>
  </si>
  <si>
    <r>
      <rPr>
        <b/>
        <sz val="10"/>
        <rFont val="Arial"/>
        <family val="2"/>
      </rPr>
      <t>Personeelskosten</t>
    </r>
  </si>
  <si>
    <r>
      <rPr>
        <b/>
        <sz val="10"/>
        <rFont val="Arial"/>
        <family val="2"/>
      </rPr>
      <t>Bedrag van de voordelen bovenop het loon</t>
    </r>
  </si>
  <si>
    <r>
      <rPr>
        <b/>
        <sz val="9"/>
        <rFont val="Arial"/>
        <family val="2"/>
      </rPr>
      <t>Tijdens het vorige boekjaar</t>
    </r>
  </si>
  <si>
    <r>
      <rPr>
        <b/>
        <sz val="10"/>
        <rFont val="Arial"/>
        <family val="2"/>
      </rPr>
      <t>Aantal werknemers .....................................................</t>
    </r>
  </si>
  <si>
    <r>
      <rPr>
        <b/>
        <sz val="10"/>
        <rFont val="Arial"/>
        <family val="2"/>
      </rPr>
      <t>Volgens de aard van de arbeidsovereenkomst</t>
    </r>
  </si>
  <si>
    <r>
      <rPr>
        <b/>
        <sz val="10"/>
        <rFont val="Arial"/>
        <family val="2"/>
      </rPr>
      <t>Volgens het geslacht en het studieniveau</t>
    </r>
  </si>
  <si>
    <r>
      <rPr>
        <b/>
        <sz val="10"/>
        <rFont val="Arial"/>
        <family val="2"/>
      </rPr>
      <t>Volgens de beroepscategorie</t>
    </r>
  </si>
  <si>
    <r>
      <rPr>
        <b/>
        <sz val="10"/>
        <rFont val="Arial"/>
        <family val="2"/>
      </rPr>
      <t>INGETREDEN</t>
    </r>
  </si>
  <si>
    <r>
      <rPr>
        <b/>
        <sz val="10"/>
        <rFont val="Arial"/>
        <family val="2"/>
      </rPr>
      <t>boekjaar een DIMONA-verklaring heeft ingediend of die</t>
    </r>
  </si>
  <si>
    <r>
      <rPr>
        <b/>
        <sz val="10"/>
        <rFont val="Arial"/>
        <family val="2"/>
      </rPr>
      <t>tijdens het boekjaar werden ingeschreven in het</t>
    </r>
  </si>
  <si>
    <r>
      <rPr>
        <b/>
        <sz val="10"/>
        <rFont val="Arial"/>
        <family val="2"/>
      </rPr>
      <t>UITGETREDEN</t>
    </r>
  </si>
  <si>
    <r>
      <rPr>
        <b/>
        <sz val="10"/>
        <rFont val="Arial"/>
        <family val="2"/>
      </rPr>
      <t>Aantal werknemers met een in de DIMONA-verklaring</t>
    </r>
  </si>
  <si>
    <r>
      <rPr>
        <b/>
        <sz val="10"/>
        <rFont val="Arial"/>
        <family val="2"/>
      </rPr>
      <t>aangegeven of een in het algemeen personeelsregister</t>
    </r>
  </si>
  <si>
    <r>
      <rPr>
        <b/>
        <sz val="10"/>
        <rFont val="Arial"/>
        <family val="2"/>
      </rPr>
      <t>opgetekende datum waarop hun overeenkomst tijdens</t>
    </r>
  </si>
  <si>
    <r>
      <rPr>
        <b/>
        <sz val="10"/>
        <rFont val="Arial"/>
        <family val="2"/>
      </rPr>
      <t>het boekjaar een einde nam .................................................</t>
    </r>
  </si>
  <si>
    <r>
      <rPr>
        <b/>
        <sz val="10"/>
        <rFont val="Arial"/>
        <family val="2"/>
      </rPr>
      <t>Volgens de reden van beëindiging van de overeenkomst</t>
    </r>
  </si>
  <si>
    <t>Mannen</t>
  </si>
  <si>
    <t>Vrouwen</t>
  </si>
  <si>
    <r>
      <rPr>
        <b/>
        <sz val="10"/>
        <rFont val="Arial"/>
        <family val="2"/>
      </rPr>
      <t>Totaal van de formele voortgezette beroepsopleidingsinitiatieven ten</t>
    </r>
  </si>
  <si>
    <r>
      <rPr>
        <b/>
        <sz val="10"/>
        <rFont val="Arial"/>
        <family val="2"/>
      </rPr>
      <t>laste van de werkgever</t>
    </r>
  </si>
  <si>
    <r>
      <rPr>
        <b/>
        <sz val="10"/>
        <rFont val="Arial"/>
        <family val="2"/>
      </rPr>
      <t>Totaal van de minder formele en informele voortgezette</t>
    </r>
  </si>
  <si>
    <r>
      <rPr>
        <b/>
        <sz val="10"/>
        <rFont val="Arial"/>
        <family val="2"/>
      </rPr>
      <t>beroepsopleidingsinitiatieven ten laste van de werkgever</t>
    </r>
  </si>
  <si>
    <r>
      <rPr>
        <b/>
        <sz val="10"/>
        <rFont val="Arial"/>
        <family val="2"/>
      </rPr>
      <t>Totaal van de initiële beroepsopleidingsinitiatieven ten laste</t>
    </r>
  </si>
  <si>
    <r>
      <rPr>
        <b/>
        <sz val="10"/>
        <rFont val="Arial"/>
        <family val="2"/>
      </rPr>
      <t>van de werkgever</t>
    </r>
  </si>
  <si>
    <r>
      <rPr>
        <b/>
        <sz val="12"/>
        <rFont val="Garamond"/>
        <family val="1"/>
      </rPr>
      <t xml:space="preserve">Geïnde netto-rechten </t>
    </r>
    <r>
      <rPr>
        <b/>
        <sz val="12"/>
        <color indexed="17"/>
        <rFont val="Garamond"/>
        <family val="1"/>
      </rPr>
      <t xml:space="preserve"> met geografische uitsplitsing</t>
    </r>
  </si>
  <si>
    <r>
      <rPr>
        <b/>
        <sz val="12"/>
        <rFont val="Garamond"/>
        <family val="1"/>
      </rPr>
      <t xml:space="preserve">Geïnde netto-rechten  </t>
    </r>
    <r>
      <rPr>
        <b/>
        <sz val="12"/>
        <color indexed="17"/>
        <rFont val="Garamond"/>
        <family val="1"/>
      </rPr>
      <t>Europa</t>
    </r>
  </si>
  <si>
    <r>
      <t xml:space="preserve">Geïnde netto-rechten  </t>
    </r>
    <r>
      <rPr>
        <b/>
        <sz val="12"/>
        <color indexed="17"/>
        <rFont val="Garamond"/>
        <family val="1"/>
      </rPr>
      <t>Rest van de wereld</t>
    </r>
  </si>
  <si>
    <t>Terreinen en gebouwen .................................................</t>
  </si>
  <si>
    <t>Installaties, machines en uitrusting................................</t>
  </si>
  <si>
    <t>Meubilair en rollend materieel........................................</t>
  </si>
  <si>
    <t>Leasing en soortgelijke rechten .....................................</t>
  </si>
  <si>
    <t>Overige materiële vaste activa ......................................</t>
  </si>
  <si>
    <t>Activa in aanbouw en vooruitbetalingen ........................</t>
  </si>
  <si>
    <t xml:space="preserve">Overige risico's en kosten.............................................. </t>
  </si>
  <si>
    <t xml:space="preserve">vervallen ........................................................................ </t>
  </si>
  <si>
    <r>
      <t>Reserves</t>
    </r>
    <r>
      <rPr>
        <sz val="9"/>
        <rFont val="Arial"/>
        <family val="2"/>
      </rPr>
      <t xml:space="preserve"> ............................................................................</t>
    </r>
  </si>
  <si>
    <r>
      <t>Kapitaalsubsidies</t>
    </r>
    <r>
      <rPr>
        <sz val="9"/>
        <rFont val="Arial"/>
        <family val="2"/>
      </rPr>
      <t xml:space="preserve"> ..............................................................</t>
    </r>
  </si>
  <si>
    <r>
      <t>Schulden op meer dan één jaar .......................................</t>
    </r>
    <r>
      <rPr>
        <sz val="9"/>
        <rFont val="Arial"/>
        <family val="2"/>
      </rPr>
      <t xml:space="preserve"> </t>
    </r>
  </si>
  <si>
    <t>* Overdracht van financiële opbrengsten die voortvloeien uit belegging voor</t>
  </si>
  <si>
    <t>* Toewijzing van de financiële lasten voortvloeiend uit de activiteiten</t>
  </si>
  <si>
    <r>
      <rPr>
        <b/>
        <sz val="10"/>
        <rFont val="Arial"/>
        <family val="2"/>
      </rPr>
      <t>Mutaties tijdens het boekjaar</t>
    </r>
  </si>
  <si>
    <r>
      <rPr>
        <b/>
        <sz val="10"/>
        <rFont val="Arial"/>
        <family val="2"/>
      </rPr>
      <t>Waarvan</t>
    </r>
  </si>
  <si>
    <r>
      <rPr>
        <b/>
        <sz val="9"/>
        <rFont val="Arial"/>
        <family val="2"/>
      </rPr>
      <t>Mutaties tijdens het boekjaar</t>
    </r>
  </si>
  <si>
    <r>
      <rPr>
        <b/>
        <sz val="10"/>
        <rFont val="Arial"/>
        <family val="2"/>
      </rPr>
      <t>Afschrijvingen en waardeverminderingen per einde van het boekjaar</t>
    </r>
    <r>
      <rPr>
        <sz val="10"/>
        <rFont val="Arial"/>
        <family val="2"/>
      </rPr>
      <t xml:space="preserve"> </t>
    </r>
  </si>
  <si>
    <t>Afschrijvingen (-)</t>
  </si>
  <si>
    <t>Nieuwe kosten van het boekjaar</t>
  </si>
  <si>
    <r>
      <rPr>
        <b/>
        <sz val="10"/>
        <rFont val="Arial"/>
        <family val="2"/>
      </rPr>
      <t>Terreinen en gebouwen</t>
    </r>
    <r>
      <rPr>
        <sz val="10"/>
        <rFont val="Arial"/>
        <family val="2"/>
      </rPr>
      <t xml:space="preserve"> </t>
    </r>
  </si>
  <si>
    <t>Toevoegingen .............................................................................................</t>
  </si>
  <si>
    <t>Terugbetalingen ..........................................................................................</t>
  </si>
  <si>
    <t>Geboekte waardeverminderingen ...............................................................</t>
  </si>
  <si>
    <t>Teruggenomen waardeverminderingen ......................................................</t>
  </si>
  <si>
    <t>Wisselkoersverschillen ......................................................................(+)/(-)</t>
  </si>
  <si>
    <r>
      <rPr>
        <b/>
        <sz val="10"/>
        <rFont val="Arial"/>
        <family val="2"/>
      </rPr>
      <t>Gecumuleerde waardeverminderingen op vorderingen per einde</t>
    </r>
  </si>
  <si>
    <t>NAAM, volledig adres van de ZETEL en, zo het een onderneming naar Belgisch recht betreft, het ONDERNEMINGSNUMMER</t>
  </si>
  <si>
    <t>Aangehouden maatschappelijke rechten</t>
  </si>
  <si>
    <t>Gegevens geput uit de laatst beschikbare jaarrekening</t>
  </si>
  <si>
    <t>rechtstreeks</t>
  </si>
  <si>
    <t>dochters</t>
  </si>
  <si>
    <t>Jaarrekening per</t>
  </si>
  <si>
    <t>Munt-code</t>
  </si>
  <si>
    <t>Eigen vermogen</t>
  </si>
  <si>
    <t>Nettoresultaat</t>
  </si>
  <si>
    <t>Aantal</t>
  </si>
  <si>
    <t>%</t>
  </si>
  <si>
    <r>
      <t xml:space="preserve">(+) of (-) </t>
    </r>
    <r>
      <rPr>
        <i/>
        <sz val="9"/>
        <rFont val="Arial"/>
        <family val="2"/>
      </rPr>
      <t>(in eenheden)</t>
    </r>
  </si>
  <si>
    <t>De jaarrekening van elk van de ondernemingen waarvoor de onderneming onbeperkt aansprakelijk is, wordt bij de voorliggende</t>
  </si>
  <si>
    <t>jaarrekening gevoegd en samen hiermee openbaar gemaakt, tenzij in de tweede kolom de reden wordt vermeld waarom dit niet het</t>
  </si>
  <si>
    <t>Met een resterende looptijd of opzegtermijn van</t>
  </si>
  <si>
    <t>hoogstens één maand ..................................................</t>
  </si>
  <si>
    <t>meer dan één maand en hoogstens één jaar ..............</t>
  </si>
  <si>
    <t>meer dan één jaar ........................................................</t>
  </si>
  <si>
    <t>Verdeling</t>
  </si>
  <si>
    <t>Uitsplitsing volgens de aandeelhouders</t>
  </si>
  <si>
    <t>Gehouden door haar dochters</t>
  </si>
  <si>
    <t>Eigen aandelen</t>
  </si>
  <si>
    <r>
      <rPr>
        <b/>
        <sz val="10"/>
        <rFont val="Arial"/>
        <family val="2"/>
      </rPr>
      <t>Verplichtingen tot uitgifte van aandelen</t>
    </r>
  </si>
  <si>
    <t>Achtergestelde leningen ....................................................................................................</t>
  </si>
  <si>
    <t>Niet-achtergestelde obligatieleningen ...............................................................................</t>
  </si>
  <si>
    <t>Leasingschulden en soortgelijke schulden........................................................................</t>
  </si>
  <si>
    <t>Kredietinstellingen .............................................................................................................</t>
  </si>
  <si>
    <t>Overige leningen ...............................................................................................................</t>
  </si>
  <si>
    <t>Leveranciers ......................................................................................................................</t>
  </si>
  <si>
    <t>Te betalen wissels .............................................................................................................</t>
  </si>
  <si>
    <r>
      <rPr>
        <b/>
        <sz val="10"/>
        <rFont val="Arial"/>
        <family val="2"/>
      </rPr>
      <t>Schulden op meer dan één jaar die binnen het jaar vervallen</t>
    </r>
  </si>
  <si>
    <t>Financiële schulden ................................................................................................................</t>
  </si>
  <si>
    <t>Handelsschulden ....................................................................................................................</t>
  </si>
  <si>
    <t>Ontvangen vooruitbetalingen op bestellingen.........................................................................</t>
  </si>
  <si>
    <t>Overige schulden ....................................................................................................................</t>
  </si>
  <si>
    <r>
      <rPr>
        <b/>
        <sz val="10"/>
        <rFont val="Arial"/>
        <family val="2"/>
      </rPr>
      <t>Totaal der schulden op meer dan één jaar die binnen het jaar vervallen..............................</t>
    </r>
  </si>
  <si>
    <r>
      <rPr>
        <b/>
        <sz val="10"/>
        <rFont val="Arial"/>
        <family val="2"/>
      </rPr>
      <t>Schulden met een resterende looptijd van meer dan één jaar doch hoogstens 5 jaar</t>
    </r>
  </si>
  <si>
    <r>
      <rPr>
        <b/>
        <sz val="10"/>
        <rFont val="Arial"/>
        <family val="2"/>
      </rPr>
      <t>Schulden met een resterende looptijd van meer dan 5 jaar</t>
    </r>
  </si>
  <si>
    <r>
      <rPr>
        <b/>
        <sz val="10"/>
        <rFont val="Arial"/>
        <family val="2"/>
      </rPr>
      <t>Totaal der schulden met een resterende looptijd van meer dan 5 jaar .................................</t>
    </r>
  </si>
  <si>
    <r>
      <rPr>
        <b/>
        <sz val="10"/>
        <rFont val="Arial"/>
        <family val="2"/>
      </rPr>
      <t>Door Belgische overheidsinstellingen gewaarborgde schulden</t>
    </r>
  </si>
  <si>
    <r>
      <rPr>
        <b/>
        <sz val="10"/>
        <rFont val="Arial"/>
        <family val="2"/>
      </rPr>
      <t>Totaal van de door Belgische overheidsinstellingen gewaarborgde schulden..................</t>
    </r>
  </si>
  <si>
    <r>
      <rPr>
        <b/>
        <sz val="10"/>
        <rFont val="Arial"/>
        <family val="2"/>
      </rPr>
      <t>Totaal der schulden gewaarborgd door zakelijke zekerheden gesteld of onherroepelijk</t>
    </r>
  </si>
  <si>
    <r>
      <rPr>
        <b/>
        <sz val="10"/>
        <rFont val="Arial"/>
        <family val="2"/>
      </rPr>
      <t>beloofd op activa van de onderneming ..................................................................................</t>
    </r>
  </si>
  <si>
    <t>Niet-vervallen belastingschulden ..................................................................................</t>
  </si>
  <si>
    <t>Geraamde belastingschulden .......................................................................................</t>
  </si>
  <si>
    <t>Andere schulden met betrekking tot bezoldigingen en sociale lasten ..........................</t>
  </si>
  <si>
    <r>
      <rPr>
        <b/>
        <sz val="9"/>
        <rFont val="Arial"/>
        <family val="2"/>
      </rPr>
      <t>Andere financiële opbrengsten</t>
    </r>
  </si>
  <si>
    <t>Door de overheid toegekende subsidies, aangerekend op de</t>
  </si>
  <si>
    <t>resultatenrekening</t>
  </si>
  <si>
    <t>Kapitaalsubsidies ..............................................................</t>
  </si>
  <si>
    <t>Interestsubsidies ...............................................................</t>
  </si>
  <si>
    <t>Uitsplitsing van de overige financiële opbrengsten</t>
  </si>
  <si>
    <r>
      <rPr>
        <b/>
        <sz val="9"/>
        <rFont val="Arial"/>
        <family val="2"/>
      </rPr>
      <t>Waardeverminderingen op vlottende activa</t>
    </r>
  </si>
  <si>
    <t>Voorzieningen met financieel karakter</t>
  </si>
  <si>
    <t>Voorschot aan de vennoten op de verdeling van het netto-actief</t>
  </si>
  <si>
    <t>BEDRIJFSRESULTATEN</t>
  </si>
  <si>
    <r>
      <rPr>
        <b/>
        <sz val="9"/>
        <rFont val="Arial"/>
        <family val="2"/>
      </rPr>
      <t>Netto-omzet</t>
    </r>
  </si>
  <si>
    <t>Uitsplitsing per bedrijfscategorie</t>
  </si>
  <si>
    <t>Uitsplitsing per geografische markt</t>
  </si>
  <si>
    <r>
      <rPr>
        <b/>
        <sz val="9"/>
        <rFont val="Arial"/>
        <family val="2"/>
      </rPr>
      <t>Andere bedrijfsopbrengsten</t>
    </r>
  </si>
  <si>
    <t>Exploitatiesubsidies en vanwege de overheid ontvangen compenserende</t>
  </si>
  <si>
    <t>bedragen.....................................................................................................</t>
  </si>
  <si>
    <r>
      <rPr>
        <b/>
        <sz val="9"/>
        <rFont val="Arial"/>
        <family val="2"/>
      </rPr>
      <t>Werknemers waarvoor de onderneming een DIMONA-verklaring heeft</t>
    </r>
  </si>
  <si>
    <r>
      <rPr>
        <b/>
        <sz val="9"/>
        <rFont val="Arial"/>
        <family val="2"/>
      </rPr>
      <t>ingediend of die zijn ingeschreven in het algemeen personeelsregister</t>
    </r>
  </si>
  <si>
    <t>Totaal aantal op de afsluitingsdatum ..........................................................</t>
  </si>
  <si>
    <t>Gemiddeld personeelsbestand berekend in voltijdse equivalenten.............</t>
  </si>
  <si>
    <t>Aantal daadwerkelijk gepresteerde uren.....................................................</t>
  </si>
  <si>
    <r>
      <rPr>
        <b/>
        <sz val="9"/>
        <rFont val="Arial"/>
        <family val="2"/>
      </rPr>
      <t>Personeelskosten</t>
    </r>
  </si>
  <si>
    <t>Bezoldigingen en rechtstreekse sociale voordelen.....................................</t>
  </si>
  <si>
    <t>Werkgeversbijdragen voor sociale verzekeringen ......................................</t>
  </si>
  <si>
    <t>Werkgeverspremies voor bovenwettelijke verzekeringen...........................</t>
  </si>
  <si>
    <t>Andere personeelskosten ...........................................................................</t>
  </si>
  <si>
    <t>Ouderdoms- en overlevingspensioenen .....................................................</t>
  </si>
  <si>
    <r>
      <rPr>
        <b/>
        <sz val="9"/>
        <rFont val="Arial"/>
        <family val="2"/>
      </rPr>
      <t>Voorzieningen voor pensioenen en soortgelijke verplichtingen</t>
    </r>
  </si>
  <si>
    <t>Toevoegingen (bestedingen en terugnemingen) ...............................(+)/(-)</t>
  </si>
  <si>
    <r>
      <rPr>
        <b/>
        <sz val="9"/>
        <rFont val="Arial"/>
        <family val="2"/>
      </rPr>
      <t>Waardeverminderingen</t>
    </r>
  </si>
  <si>
    <t>Op voorraden en bestellingen in uitvoering</t>
  </si>
  <si>
    <t>Geboekt..................................................................................................</t>
  </si>
  <si>
    <t>Teruggenomen ......................................................................................</t>
  </si>
  <si>
    <t>Op handelsvorderingen</t>
  </si>
  <si>
    <r>
      <rPr>
        <b/>
        <sz val="9"/>
        <rFont val="Arial"/>
        <family val="2"/>
      </rPr>
      <t>Voorzieningen voor risico's en kosten</t>
    </r>
  </si>
  <si>
    <t>Bestedingen en terugnemingen ..................................................................</t>
  </si>
  <si>
    <r>
      <rPr>
        <b/>
        <sz val="9"/>
        <rFont val="Arial"/>
        <family val="2"/>
      </rPr>
      <t>Andere bedrijfskosten</t>
    </r>
  </si>
  <si>
    <t>Bedrijfsbelastingen en -taksen....................................................................</t>
  </si>
  <si>
    <t>Andere ........................................................................................................</t>
  </si>
  <si>
    <r>
      <rPr>
        <b/>
        <sz val="9"/>
        <rFont val="Arial"/>
        <family val="2"/>
      </rPr>
      <t>Uitzendkrachten en ter beschikking van de onderneming gestelde</t>
    </r>
  </si>
  <si>
    <r>
      <rPr>
        <b/>
        <sz val="9"/>
        <rFont val="Arial"/>
        <family val="2"/>
      </rPr>
      <t>personen</t>
    </r>
  </si>
  <si>
    <t>Gemiddeld aantal berekend in voltijdse equivalenten.................................</t>
  </si>
  <si>
    <t>Aantal daadwerkelijk gepresteerde uren......................................................</t>
  </si>
  <si>
    <t>Kosten voor de onderneming......................................................................</t>
  </si>
  <si>
    <t>Vorig</t>
  </si>
  <si>
    <t>boekjaar</t>
  </si>
  <si>
    <t>V. Kasmiddelen bij de opening van het boekjaar</t>
  </si>
  <si>
    <t>O. Nettokasstroom voortvloeiend uit operationele activiteiten vóór belastingen en financiële kosten</t>
  </si>
  <si>
    <t>8195P</t>
  </si>
  <si>
    <t>8391P</t>
  </si>
  <si>
    <t>8451P</t>
  </si>
  <si>
    <t>8521P</t>
  </si>
  <si>
    <t>8551P</t>
  </si>
  <si>
    <t>281P</t>
  </si>
  <si>
    <t>8392P</t>
  </si>
  <si>
    <t>8452P</t>
  </si>
  <si>
    <t>8522P</t>
  </si>
  <si>
    <t>8552P</t>
  </si>
  <si>
    <t>283P</t>
  </si>
  <si>
    <t>8393P</t>
  </si>
  <si>
    <t>8453P</t>
  </si>
  <si>
    <t>8523P</t>
  </si>
  <si>
    <t>8553P</t>
  </si>
  <si>
    <t>285/8P</t>
  </si>
  <si>
    <t>(280)</t>
  </si>
  <si>
    <t>(281)</t>
  </si>
  <si>
    <t>(282)</t>
  </si>
  <si>
    <t>(283)</t>
  </si>
  <si>
    <t>(284)</t>
  </si>
  <si>
    <t>(285/8)</t>
  </si>
  <si>
    <t>(42)</t>
  </si>
  <si>
    <t>ONDERNEMINGEN MET DEELNEMINGSVERHOUDING VORDERINGEN</t>
  </si>
  <si>
    <t>ANDERE ONDERNEMINGEN  - VORDERINGEN</t>
  </si>
  <si>
    <t>1. Uitzendkrachten</t>
  </si>
  <si>
    <t>ZAKELIJKE ZEKERHEDEN</t>
  </si>
  <si>
    <t>Gekochte (te ontvangen) goederen  …..</t>
  </si>
  <si>
    <t>Verkochte (te leveren) goederen ….</t>
  </si>
  <si>
    <t>Gekochte (te ontvangen) deviezen ….</t>
  </si>
  <si>
    <t>Code</t>
  </si>
  <si>
    <t>VERBONDEN ONDERNEMINGEN</t>
  </si>
  <si>
    <t>ONDERNEMINGEN WAARMEE EEN DEELNEMINGSVERHOUDING BESTAAT</t>
  </si>
  <si>
    <t>Andere betekenisvolle verplichtingen aangegaan in hun voordeel…………………………………………</t>
  </si>
  <si>
    <r>
      <t>Waarborgen toegestaan in hun voordeel</t>
    </r>
    <r>
      <rPr>
        <sz val="10"/>
        <rFont val="Arial"/>
        <family val="2"/>
      </rPr>
      <t xml:space="preserve"> .............................</t>
    </r>
  </si>
  <si>
    <t>jaarrekening door consolidatie opgenomen is, opstelt (opstellen) en openbaar maakt (maken)**:</t>
  </si>
  <si>
    <r>
      <rPr>
        <b/>
        <sz val="12"/>
        <rFont val="Garamond"/>
        <family val="1"/>
      </rPr>
      <t xml:space="preserve">Geïnde netto-rechten  </t>
    </r>
    <r>
      <rPr>
        <b/>
        <sz val="12"/>
        <color indexed="17"/>
        <rFont val="Garamond"/>
        <family val="1"/>
      </rPr>
      <t>België</t>
    </r>
  </si>
  <si>
    <t>650.2.</t>
  </si>
  <si>
    <t>651.2.</t>
  </si>
  <si>
    <t>652.2/9.2.</t>
  </si>
  <si>
    <t>Resultaatverwerking</t>
  </si>
  <si>
    <t>Resultaatverwerking Rechthebbenden</t>
  </si>
  <si>
    <t>744.1.</t>
  </si>
  <si>
    <t>744.2.</t>
  </si>
  <si>
    <t>WAARDERINGSREGELS</t>
  </si>
  <si>
    <t>VERSLAG VAN DE COMMISSARISSEN</t>
  </si>
  <si>
    <t>JAARVERSLAG</t>
  </si>
  <si>
    <r>
      <t>RESULTATENREKENING</t>
    </r>
    <r>
      <rPr>
        <sz val="9"/>
        <rFont val="Arial"/>
        <family val="2"/>
      </rPr>
      <t xml:space="preserve"> (vervolg)</t>
    </r>
  </si>
  <si>
    <r>
      <rPr>
        <b/>
        <sz val="9"/>
        <rFont val="Arial"/>
        <family val="2"/>
      </rPr>
      <t>Voorraden en bestellingen in uitvoering.........................</t>
    </r>
  </si>
  <si>
    <r>
      <rPr>
        <b/>
        <sz val="9"/>
        <rFont val="Arial"/>
        <family val="2"/>
      </rPr>
      <t>Vorderingen op ten hoogste één jaar..............................</t>
    </r>
  </si>
  <si>
    <r>
      <t>Overlopende rekeningen ..................................................</t>
    </r>
    <r>
      <rPr>
        <sz val="9"/>
        <rFont val="Arial"/>
        <family val="2"/>
      </rPr>
      <t xml:space="preserve"> </t>
    </r>
  </si>
  <si>
    <t>17 (1/2)</t>
  </si>
  <si>
    <t>42/48 (1/2)</t>
  </si>
  <si>
    <t>17 (2/2)</t>
  </si>
  <si>
    <t>29 (2/2)</t>
  </si>
  <si>
    <t>40/41 (2/2)</t>
  </si>
  <si>
    <t>29 (1/2)</t>
  </si>
  <si>
    <t>40/41 (1/2)</t>
  </si>
  <si>
    <t>42/48 (2/2)</t>
  </si>
  <si>
    <t>651.1.</t>
  </si>
  <si>
    <t>Resultaatverwerking van de beheersvennootschap</t>
  </si>
  <si>
    <t>Overboekingen van een post naar een andere (+)(-)</t>
  </si>
  <si>
    <t>Overgeboekt van een post naar een andere (+)(-)</t>
  </si>
  <si>
    <t>(26)</t>
  </si>
  <si>
    <t>(27)</t>
  </si>
  <si>
    <t>Mutaties tijdens het boekjaar (+)(-)</t>
  </si>
  <si>
    <t>LIJST VAN ONDERNEMINGEN WAARVOOR DE ONDERNEMING ONBEPERKT AANSPRAKELIJK IS IN HAAR HOEDANIGHEID VAN</t>
  </si>
  <si>
    <t>opgesteld, gecontroleerd en openbaar gemaakt overeenkomstig de bepalingen van het Wetboek van vennootschappen inzake geconsolideerde jaarrekening;</t>
  </si>
  <si>
    <t>BEDRIJFSOPBRENGSTEN</t>
  </si>
  <si>
    <t>Vermelding van dergelijke transacties indien zij van enige betekenis zijn, met opgave van het bedrag</t>
  </si>
  <si>
    <t>van deze transacties, de aard van de betrekking met de verbonden partij, alsmede andere informatie</t>
  </si>
  <si>
    <t>over de transacties die nodig is voor het verkrijgen van inzicht in de financiële positie van de vennootschap.</t>
  </si>
  <si>
    <t>Overgedragen winst (verlies) (+)(-)..................................</t>
  </si>
  <si>
    <t>FINANCIËLE BETREKKINGEN MET</t>
  </si>
  <si>
    <t xml:space="preserve">    Aan bestuurders en zaakvoerders .........................................................................................</t>
  </si>
  <si>
    <t xml:space="preserve">    Aan oud-bestuurders en oud-zaakvoerders ...........................................................................</t>
  </si>
  <si>
    <t xml:space="preserve">    Andere controleopdrachten .............................................................................................................</t>
  </si>
  <si>
    <t xml:space="preserve">    Belastingadviesopdrachten .............................................................................................................</t>
  </si>
  <si>
    <t xml:space="preserve">    Andere opdrachten buiten de revisorale opdrachten ......................................................................</t>
  </si>
  <si>
    <t xml:space="preserve">    Overeenkomst voor een onbepaalde tijd .................</t>
  </si>
  <si>
    <t xml:space="preserve">    Overeenkomst voor een bepaalde tijd .....................</t>
  </si>
  <si>
    <t xml:space="preserve">    Overeenkomst voor een duidelijk omschreven werk</t>
  </si>
  <si>
    <t xml:space="preserve">    Voltijds ........................................................</t>
  </si>
  <si>
    <t xml:space="preserve">    Deeltijds ......................................................</t>
  </si>
  <si>
    <t xml:space="preserve">    Totaal in voltijdse equivalenten (VTE) ........</t>
  </si>
  <si>
    <t xml:space="preserve">    Totaal ..........................................................</t>
  </si>
  <si>
    <t xml:space="preserve">    Vervangingsovereenkomst ......................................</t>
  </si>
  <si>
    <t xml:space="preserve">    Mannen ....................................................................</t>
  </si>
  <si>
    <t xml:space="preserve">        lager onderwijs...................................................</t>
  </si>
  <si>
    <t xml:space="preserve">        secundair onderwijs ...........................................</t>
  </si>
  <si>
    <t xml:space="preserve">        hoger niet-universitair onderwijs ........................</t>
  </si>
  <si>
    <t xml:space="preserve">        universitair onderwijs..........................................</t>
  </si>
  <si>
    <t xml:space="preserve">    Vrouwen ...................................................................</t>
  </si>
  <si>
    <t xml:space="preserve">    Overeenkomst voor een onbepaalde tijd ...........................</t>
  </si>
  <si>
    <t xml:space="preserve">    Overeenkomst voor een bepaalde tijd ...............................</t>
  </si>
  <si>
    <t xml:space="preserve">    Overeenkomst voor een duidelijk omschreven werk .........</t>
  </si>
  <si>
    <t xml:space="preserve">    Vervangingsovereenkomst ................................................</t>
  </si>
  <si>
    <t xml:space="preserve">    Pensioen ............................................................................</t>
  </si>
  <si>
    <t xml:space="preserve">    Werkloosheid met bedrijfstoeslag .....................................</t>
  </si>
  <si>
    <t xml:space="preserve">    Afdanking ...........................................................................</t>
  </si>
  <si>
    <t xml:space="preserve">    Andere reden .....................................................................</t>
  </si>
  <si>
    <t xml:space="preserve">    Aantal betrokken werknemers ..................................................................</t>
  </si>
  <si>
    <t xml:space="preserve">    Aantal gevolgde opleidingsuren ...............................................................</t>
  </si>
  <si>
    <t xml:space="preserve">        waarvan brutokosten rechtstreeks verbonden met de opleiding.........</t>
  </si>
  <si>
    <t xml:space="preserve">        waarvan betaalde bijdragen en stortingen aan collectieve fondsen ....</t>
  </si>
  <si>
    <t xml:space="preserve">        waarvan ontvangen tegemoetkomingen (in mindering) ......................</t>
  </si>
  <si>
    <t xml:space="preserve">    Aantal gevolgde opleidingsuren................................................................</t>
  </si>
  <si>
    <t>F. Nettokasstroom voortvloeiend uit investeringsactiviteiten</t>
  </si>
  <si>
    <t>Gedematerialiseerde aandelen</t>
  </si>
  <si>
    <t>2. Deeltijds</t>
  </si>
  <si>
    <t>1. Voltijds</t>
  </si>
  <si>
    <t>3. Totaal in voltijdse equivalenten</t>
  </si>
  <si>
    <t>LIJST VAN DE BESTUURDERS, ZAAKVOERDERS EN COMMISSARISSEN EN VERKLARING BETREFFENDE EEN AANVULLENDE OPDRACHT VOOR NAZICHT OF CORRECTIE</t>
  </si>
  <si>
    <t>OPRICHTINGSKOSTEN</t>
  </si>
  <si>
    <t>6.1</t>
  </si>
  <si>
    <t>6.2</t>
  </si>
  <si>
    <t>6.3</t>
  </si>
  <si>
    <t xml:space="preserve">6.4 /6.5.1 </t>
  </si>
  <si>
    <t>6.5.1 /5.6</t>
  </si>
  <si>
    <t>6.6</t>
  </si>
  <si>
    <t>6.7.1</t>
  </si>
  <si>
    <t>6.8.</t>
  </si>
  <si>
    <t>6.9</t>
  </si>
  <si>
    <t>6.9 bis</t>
  </si>
  <si>
    <t>6.10</t>
  </si>
  <si>
    <t>6.12</t>
  </si>
  <si>
    <t>76A</t>
  </si>
  <si>
    <t>Andere bedrijfsopbrengsten</t>
  </si>
  <si>
    <t xml:space="preserve">     Totaal Andere bedrijfsopbrengsten</t>
  </si>
  <si>
    <t>Niet-recurrente bedrijfsopbrengsten</t>
  </si>
  <si>
    <t>66A</t>
  </si>
  <si>
    <t xml:space="preserve">     Aankopen</t>
  </si>
  <si>
    <t xml:space="preserve">     Voorraad: afname</t>
  </si>
  <si>
    <t xml:space="preserve">     (toename) (+)/(-)</t>
  </si>
  <si>
    <t>Andere bedrijfskosten………………………………………..</t>
  </si>
  <si>
    <t xml:space="preserve">     Bijdrage aan het organiek fonds (-)</t>
  </si>
  <si>
    <t>Als herstructureringskosten geactiveerde bedrijfskosten (-)</t>
  </si>
  <si>
    <t>Niet-recurrente bedrijfskosten</t>
  </si>
  <si>
    <t>6.11</t>
  </si>
  <si>
    <t>6.13. bis</t>
  </si>
  <si>
    <t>Totaal financiële opbrengsten</t>
  </si>
  <si>
    <t xml:space="preserve">   Recurrente financiële opbrengsten</t>
  </si>
  <si>
    <t xml:space="preserve">   Niet-recurrente bedrijfsopbrengsten</t>
  </si>
  <si>
    <t xml:space="preserve">Financiële opbrengsten die voortvloeien uit belegging voor rekening van de rechthebbenden (-) </t>
  </si>
  <si>
    <t>76B</t>
  </si>
  <si>
    <t>650.1.</t>
  </si>
  <si>
    <t>652.1./9.1.</t>
  </si>
  <si>
    <t>Totaal financiële kosten</t>
  </si>
  <si>
    <t xml:space="preserve">   Recurrente financiële kosten</t>
  </si>
  <si>
    <t xml:space="preserve">Waardeverminderingen op vlottende activa andere dan voorraden,  </t>
  </si>
  <si>
    <t>bestellingen in uitvoering en handelsvorderingen: toevoegingen (terugnemingen) (+)/(-)</t>
  </si>
  <si>
    <t xml:space="preserve">   Niet-recurrente financiële kosten</t>
  </si>
  <si>
    <t>in uitvoering en op handelsvorderingen: (toevoegingen</t>
  </si>
  <si>
    <t>terugnemingen) (+)/(-)</t>
  </si>
  <si>
    <t>Voorzieningen voor risico's en kosten: (toevoegingen</t>
  </si>
  <si>
    <t>bestedingen en terugnemingen) (+)/(-)</t>
  </si>
  <si>
    <t>N°</t>
  </si>
  <si>
    <t>8055P</t>
  </si>
  <si>
    <t>8125P</t>
  </si>
  <si>
    <t xml:space="preserve">KOSTEN VAN ONDERZOEK DIE WERDEN GEMAAKT TIJDENS EEN BOEKJAAR </t>
  </si>
  <si>
    <t>DAT EEN AANVANG HEEFT GENOMEN VÓÓR 01/01/2016</t>
  </si>
  <si>
    <t xml:space="preserve">Aanschaffingen, met inbegrip van de geproduceerde vaste activa </t>
  </si>
  <si>
    <t xml:space="preserve">Overdrachten en buitengebruikstellingen </t>
  </si>
  <si>
    <t>Overboekingen van een post naar een andere (+)/(-)</t>
  </si>
  <si>
    <t>Overgeboekt van een post naar een andere (+)/(-)</t>
  </si>
  <si>
    <t>KOSTEN VAN ONDERZOEK DIE WERDEN GEMAAKT TIJDENS EEN BOEKJAAR DAT EEN AANVANG HEEFT GENOMEN NA 31 DECEMBER 2015</t>
  </si>
  <si>
    <t>* Toewijzing van de bijdrage aan het organieke fonds op de te verdelen geïnde rechten</t>
  </si>
  <si>
    <t xml:space="preserve">* Toewijzing van de kosten met sociale, culturele of educatieve doeleinden </t>
  </si>
  <si>
    <t>voor rekening van de rechthebbenden op de te verdelen geïnde rechten</t>
  </si>
  <si>
    <t>Aard</t>
  </si>
  <si>
    <t>Aantal stemrechten</t>
  </si>
  <si>
    <t>Verbonden aan effecten</t>
  </si>
  <si>
    <t>Niet verbonden aan effecten</t>
  </si>
  <si>
    <t>Uitsplitsing van de post 492/3 van de passiva indien daaronder een belangrijk bedrag voorkomt</t>
  </si>
  <si>
    <t>RECURRENTE FINANCIËLE KOSTEN</t>
  </si>
  <si>
    <t xml:space="preserve">  Geboekt ......................................................................................................</t>
  </si>
  <si>
    <t xml:space="preserve">  Teruggenomen ............................................................................................</t>
  </si>
  <si>
    <t xml:space="preserve">  bij de verhandeling van vorderingen</t>
  </si>
  <si>
    <t xml:space="preserve">  Toevoegingen ..............................................................</t>
  </si>
  <si>
    <t xml:space="preserve">  Bestedingen en terugnemingen ...............................................................</t>
  </si>
  <si>
    <t>(76A)</t>
  </si>
  <si>
    <t>764/8</t>
  </si>
  <si>
    <t>(76B)</t>
  </si>
  <si>
    <t>(66A)</t>
  </si>
  <si>
    <t>664/7</t>
  </si>
  <si>
    <t>(66B)</t>
  </si>
  <si>
    <t xml:space="preserve">Terugneming van afschrijvingen en van waardeverminderingen op immateriële en materiële vaste activa  </t>
  </si>
  <si>
    <t xml:space="preserve">Terugneming van voorzieningen voor uitzonderlijke bedrijfsrisico's en -kosten  </t>
  </si>
  <si>
    <t xml:space="preserve">Meerwaarden bij de realisatie van immateriële en materiële vaste activa  </t>
  </si>
  <si>
    <t xml:space="preserve">Andere niet-recurrente bedrijfsopbrengsten  </t>
  </si>
  <si>
    <r>
      <t>Niet-recurrente financiële opbrengsten</t>
    </r>
    <r>
      <rPr>
        <sz val="9"/>
        <rFont val="Arial"/>
        <family val="2"/>
      </rPr>
      <t xml:space="preserve"> </t>
    </r>
  </si>
  <si>
    <t xml:space="preserve">Terugneming van waardeverminderingen op financiële vaste activa </t>
  </si>
  <si>
    <t xml:space="preserve">Terugneming van voorzieningen voor uitzonderlijke financiële risico's en kosten </t>
  </si>
  <si>
    <t xml:space="preserve">Meerwaarden bij de realisatie van financiële vaste activa  </t>
  </si>
  <si>
    <t xml:space="preserve">Andere niet-recurrente financiële opbrengsten  </t>
  </si>
  <si>
    <r>
      <t xml:space="preserve">Niet-recurrente kosten </t>
    </r>
    <r>
      <rPr>
        <sz val="10"/>
        <rFont val="Arial"/>
        <family val="2"/>
      </rPr>
      <t xml:space="preserve"> </t>
    </r>
  </si>
  <si>
    <r>
      <t xml:space="preserve">Niet-recurrente bedrijfskosten </t>
    </r>
    <r>
      <rPr>
        <sz val="9"/>
        <rFont val="Arial"/>
        <family val="2"/>
      </rPr>
      <t xml:space="preserve"> </t>
    </r>
  </si>
  <si>
    <t xml:space="preserve">Niet-recurrente afschrijvingen en waardeverminderingen op oprichtingskosten, op immateriële en materiële vaste activa  </t>
  </si>
  <si>
    <t>Voorzieningen voor uitzonderlijke bedrijfsrisico's en -kosten: toevoegingen (bestedingen)  (+)/(-)</t>
  </si>
  <si>
    <t xml:space="preserve">Minderwaarden bij de realisatie van immateriële en materiële vaste activa  </t>
  </si>
  <si>
    <t xml:space="preserve">Andere niet-recurrente bedrijfskosten  </t>
  </si>
  <si>
    <t>Als herstructureringskosten geactiveerde niet-recurrente bedrijfskosten  (-)</t>
  </si>
  <si>
    <r>
      <t xml:space="preserve">Niet-recurrente financiële kosten </t>
    </r>
    <r>
      <rPr>
        <sz val="9"/>
        <rFont val="Arial"/>
        <family val="2"/>
      </rPr>
      <t xml:space="preserve"> </t>
    </r>
  </si>
  <si>
    <t xml:space="preserve">Waardeverminderingen op financiële vaste activa  </t>
  </si>
  <si>
    <t>Voorzieningen voor uitzonderlijke financiële risico's en kosten: toevoegingen (bestedingen)  (+)/(-)</t>
  </si>
  <si>
    <t xml:space="preserve">Minderwaarden bij de realisatie van financiële vaste activa  </t>
  </si>
  <si>
    <t xml:space="preserve">Andere niet-recurrente financiële kosten  </t>
  </si>
  <si>
    <t>Als herstructureringskosten geactiveerde niet-recurrente financiële kosten  (-)</t>
  </si>
  <si>
    <t xml:space="preserve">Niet-recurrente opbrengsten  </t>
  </si>
  <si>
    <t xml:space="preserve">Niet-recurrente bedrijfsopbrengsten  </t>
  </si>
  <si>
    <t>OPBRENGSTEN EN KOSTEN VAN UITZONDERLIJKE OMVANG OF UITZONDERLIJKE MATE VAN VOORKOMEN</t>
  </si>
  <si>
    <t>ZEKERHEDEN ALS WAARBORG VOOR SCHULDEN OF VERPLICHTINGEN VAN DERDEN</t>
  </si>
  <si>
    <t>BEDRAG, AARD EN VORM VAN BELANGRIJKE HANGENDE GESCHILLEN EN ANDERE BELANGRIJKE VERPLICHTINGEN</t>
  </si>
  <si>
    <t>REGELING INZAKE HET AANVULLEND RUST- OF OVERLEVINGSPENSIOEN TEN BEHOEVE VAN DE PERSONEELS- OF DIRECTIELEDEN</t>
  </si>
  <si>
    <t>Beknopte beschrijving</t>
  </si>
  <si>
    <t>Genomen maatregelen om de daaruit voortvloeiende kosten te dekken</t>
  </si>
  <si>
    <t>Mits de risico's of voordelen die uit dergelijke regelingen voortvloeien van enige betekenis zijn en voor zover de openbaarmaking van dergelijke risico's of voordelen noodzakelijk is voor de beoordeling van de financiële positie van de vennootschap</t>
  </si>
  <si>
    <t>Geschat bedrag van de verplichtingen die voortvloeien uit reeds gepresteerd werk</t>
  </si>
  <si>
    <t>AARD EN FINANCIËLE GEVOLGEN VAN MATERIËLE GEBEURTENISSEN DIE ZICH NA BALANSDATUM HEBBEN VOORGEDAAN en die niet in de resultatenrekening of balans worden weergegeven</t>
  </si>
  <si>
    <t>AAN- OF VERKOOPVERBINTENISSEN DIE DE VENNOOTSCHAP ALS OPTIESCHRIJVER VAN CALL- EN PUTOPTIES HEEFT</t>
  </si>
  <si>
    <t xml:space="preserve">AARD, ZAKELIJK DOEL EN FINANCIËLE GEVOLGEN VAN BUITENBALANS REGELINGEN </t>
  </si>
  <si>
    <t>ANDERE NIET IN DE BALANS OPGENOMEN RECHTEN EN VERPLICHTINGEN (met inbegrip van deze die niet kunnen worden becijferd)</t>
  </si>
  <si>
    <t>Betrekkingen met verbonden ondernemingen, geassocieerde ondernemingen en de andere ondernemingen waarmee een deelnemingsverhouding bestaat</t>
  </si>
  <si>
    <t>FINANCIËLE VASTE ACTIVA GEBOEKT TEGEN EEN HOGER BEDRAG DAN HUN REËLE WAARDE</t>
  </si>
  <si>
    <t>Bedrag van de afzonderlijke activa of van passende groepen ervan</t>
  </si>
  <si>
    <t>Redenen waarom de boekwaarde niet is verminderd</t>
  </si>
  <si>
    <t>Reële waarde</t>
  </si>
  <si>
    <t>Boekwaarde</t>
  </si>
  <si>
    <t>dekking</t>
  </si>
  <si>
    <t>Omvang</t>
  </si>
  <si>
    <t>Speculatie/</t>
  </si>
  <si>
    <t>Ingedekt risico</t>
  </si>
  <si>
    <t>Categorie afgeleide financiële instrumenten</t>
  </si>
  <si>
    <t>Voor iedere categorie afgeleide financiële instrumenten die niet gewaardeerd zijn op basis van de reële waarde</t>
  </si>
  <si>
    <t>AFGELEIDE FINANCIËLE INSTRUMENTEN DIE NIET GEWAARDEERD ZIJN OP BASIS VAN DE REËLE WAARDE</t>
  </si>
  <si>
    <t>A.1.</t>
  </si>
  <si>
    <t>A.2.</t>
  </si>
  <si>
    <t>A.3.</t>
  </si>
  <si>
    <r>
      <t xml:space="preserve">Uitbetaalde rechten met bestemming </t>
    </r>
    <r>
      <rPr>
        <b/>
        <sz val="12"/>
        <color indexed="17"/>
        <rFont val="Garamond"/>
        <family val="1"/>
      </rPr>
      <t xml:space="preserve"> België</t>
    </r>
  </si>
  <si>
    <r>
      <t xml:space="preserve">Uitbetaalde rechten met bestemming </t>
    </r>
    <r>
      <rPr>
        <b/>
        <sz val="12"/>
        <color indexed="17"/>
        <rFont val="Garamond"/>
        <family val="1"/>
      </rPr>
      <t>Europa</t>
    </r>
  </si>
  <si>
    <r>
      <t xml:space="preserve">Uitbetaalde rechten met bestemming </t>
    </r>
    <r>
      <rPr>
        <b/>
        <sz val="12"/>
        <color indexed="17"/>
        <rFont val="Garamond"/>
        <family val="1"/>
      </rPr>
      <t xml:space="preserve"> de rest van de wereld</t>
    </r>
  </si>
  <si>
    <t>C.1.</t>
  </si>
  <si>
    <t>C.2.</t>
  </si>
  <si>
    <t>REKENKUNDIGE EN LOGISCHE CONTROLES</t>
  </si>
  <si>
    <t>Resultatenrekening</t>
  </si>
  <si>
    <t>Controle</t>
  </si>
  <si>
    <t>Som Tab geo uitsplit.</t>
  </si>
  <si>
    <t>Deelnemingen rechthebbenden aan het organiek fonds (-)</t>
  </si>
  <si>
    <t>sectie C a</t>
  </si>
  <si>
    <t>sectie C b</t>
  </si>
  <si>
    <t>sectie C e</t>
  </si>
  <si>
    <t>Financiële kosten die voortvloeien uit belegging voor eigen rekening</t>
  </si>
  <si>
    <t>21/28</t>
  </si>
  <si>
    <t>PASSIVA (vervolg)</t>
  </si>
  <si>
    <t xml:space="preserve">     Deelneming rechthebbenden aan het organiek fonds (-)</t>
  </si>
  <si>
    <t xml:space="preserve">     Deelneming rechthebbenden aan sociale, culturele of educatieve doeleinden (-)</t>
  </si>
  <si>
    <t xml:space="preserve">     Totaal Andere bedrijfskosten</t>
  </si>
  <si>
    <t>Vervallen belastingschulden ........................................................................................</t>
  </si>
  <si>
    <t>Vervallen schulden ten aanzien van de Rijksdienst voor Sociale Zekerheid ...............</t>
  </si>
  <si>
    <t>GEASSOCIEERDE ONDERNEMINGEN</t>
  </si>
  <si>
    <t>VERSLAG VAN BETALINGEN AAN OVERHEDEN</t>
  </si>
  <si>
    <t>P. Totaal</t>
  </si>
  <si>
    <t>1P. Mannen</t>
  </si>
  <si>
    <t>2P. Vrouwen</t>
  </si>
  <si>
    <t>KOSTEN VAN ONTWIKKELING</t>
  </si>
  <si>
    <t>RECURRENTE FINANCIËLE OPBRENGSTEN</t>
  </si>
  <si>
    <t>Vorderingen  .................................................................................................</t>
  </si>
  <si>
    <t>Andere betekenisvolle financiële verplichtingen</t>
  </si>
  <si>
    <t>751.2</t>
  </si>
  <si>
    <t>Edele metalen en kunstwerken</t>
  </si>
  <si>
    <t xml:space="preserve">         Toevoegingen (-)</t>
  </si>
  <si>
    <t>rekening van de rechthebbenden aan schulden met betrekking tot rechten die voortvloeien uit de activiteit van het beheer van de rechten (+)</t>
  </si>
  <si>
    <t>voor rekening van de rechthebbenden aan de te verdelen geïnde rechten (-)</t>
  </si>
  <si>
    <t>Uitsplitsing per rubriek van schulden met betrekking tot rechten voortvloeiend uit de activiteit van het beheer van de rechten</t>
  </si>
  <si>
    <t>II. Schulden op ten hoogste één jaar</t>
  </si>
  <si>
    <t xml:space="preserve">Uitsplitsing van uitbetaalde rechten </t>
  </si>
  <si>
    <t>M. Roerende voorheffing betaald voor rekening van de rechthebbenden (auteursrechten)</t>
  </si>
  <si>
    <t>Onbepaald</t>
  </si>
  <si>
    <t>Directe injectie</t>
  </si>
  <si>
    <t>Jaarlijkse aanvullende vergoeding</t>
  </si>
  <si>
    <t>Reproductie uitgevers</t>
  </si>
  <si>
    <t>R</t>
  </si>
  <si>
    <t>Bilijke vergoeding</t>
  </si>
  <si>
    <t>S</t>
  </si>
  <si>
    <t>Leenrecht educ / cult</t>
  </si>
  <si>
    <t>Thuiskopie</t>
  </si>
  <si>
    <t>U</t>
  </si>
  <si>
    <t>Onderw &amp; wetenschap onderzoek</t>
  </si>
  <si>
    <t>V</t>
  </si>
  <si>
    <t>Thuiskopie uitgevers</t>
  </si>
  <si>
    <t xml:space="preserve">TOTAAL VAN DE ACTIVA </t>
  </si>
  <si>
    <t xml:space="preserve">     Bijdrage aan het sociale, culturele of educatieve doeleinden (-)</t>
  </si>
  <si>
    <t>Interesten (-)</t>
  </si>
  <si>
    <t>Andere financiële opbrengsten (-)</t>
  </si>
  <si>
    <t>Financiële kosten die voortvloeien uit activiteiten voor rekening van de rechthebbenden (-)</t>
  </si>
  <si>
    <t>Kosten van schulden (-)</t>
  </si>
  <si>
    <t>toevoegingen (terugnemingen) (-)</t>
  </si>
  <si>
    <t>Andere financiële kosten (-)</t>
  </si>
  <si>
    <t xml:space="preserve">Belastingen </t>
  </si>
  <si>
    <t xml:space="preserve">Regularisering van belastingen en terugneming van voorzieningen voor belastingen </t>
  </si>
  <si>
    <t xml:space="preserve">Onttrekking aan de uitgestelde belastingen </t>
  </si>
  <si>
    <t>Overboeking naar de uitgestelde belastingen</t>
  </si>
  <si>
    <t>Onttrekking aan de belastingvrije reserves</t>
  </si>
  <si>
    <t>Overboeking naar de belastingvrije reserves</t>
  </si>
  <si>
    <t xml:space="preserve">         Terugnemingen (+)</t>
  </si>
  <si>
    <t>6.15</t>
  </si>
  <si>
    <r>
      <t>Inbreng ..............................................................................</t>
    </r>
    <r>
      <rPr>
        <sz val="9"/>
        <rFont val="Arial"/>
        <family val="2"/>
      </rPr>
      <t xml:space="preserve"> </t>
    </r>
  </si>
  <si>
    <t>Beschikbaar</t>
  </si>
  <si>
    <t>Onbeschikbaar</t>
  </si>
  <si>
    <t>10/11</t>
  </si>
  <si>
    <t xml:space="preserve">       Statutair onbeschikbare reserves ................................................</t>
  </si>
  <si>
    <t xml:space="preserve">        Inkoop eigen aandelen ................................................</t>
  </si>
  <si>
    <t xml:space="preserve">        Overige ......................................................................</t>
  </si>
  <si>
    <t xml:space="preserve">        Financiële steunverlening…....................</t>
  </si>
  <si>
    <t>130/1</t>
  </si>
  <si>
    <t>Milieuverplichtingen</t>
  </si>
  <si>
    <t>164/5</t>
  </si>
  <si>
    <t>Vooruitbetalingen op bestellingen ….......................</t>
  </si>
  <si>
    <t xml:space="preserve">   Belastingen ..............................................................</t>
  </si>
  <si>
    <t xml:space="preserve">   Bezoldigingen en sociale lasten ...............................</t>
  </si>
  <si>
    <t>70/76A</t>
  </si>
  <si>
    <t>60/66A</t>
  </si>
  <si>
    <t>635/8</t>
  </si>
  <si>
    <t>75/76B</t>
  </si>
  <si>
    <t>65/66B</t>
  </si>
  <si>
    <t>66B</t>
  </si>
  <si>
    <t>aan de inbreng</t>
  </si>
  <si>
    <t>Vergoeding van de inbreng</t>
  </si>
  <si>
    <t>Werknemers</t>
  </si>
  <si>
    <t>694/7</t>
  </si>
  <si>
    <t>XXXXXXXXXXX</t>
  </si>
  <si>
    <t>Hieronder worden de ondernemingen vermeld waarin de vennootschap een deelneming bezit (opgenomen in de posten 280 en 282</t>
  </si>
  <si>
    <t>van de activa), alsmede de andere ondernemingen waarin de vennootschap maatschappelijke rechten bezit (opgenomen in de</t>
  </si>
  <si>
    <t xml:space="preserve">posten 284 en 51/53 van de activa) ten belope van ten minste 10 % van het kapitaal, van het eigen vermogen of van </t>
  </si>
  <si>
    <t>een soort aandelen van die vennootschap.</t>
  </si>
  <si>
    <t>overeenkomstig artikel 16 van de richtlijn (EU) 2017/1132;</t>
  </si>
  <si>
    <t>C. wordt door integrale of evenredige consolidatie opgenomen in de geconsolideerde jaarrekening van de vennootschap die is</t>
  </si>
  <si>
    <t>D. betreft een maatschap.</t>
  </si>
  <si>
    <t>STAAT VAN DE INBRENG EN DE AANDEELHOUDERSSTRUCTUUR</t>
  </si>
  <si>
    <t>STAAT VAN DE INBRENG</t>
  </si>
  <si>
    <t>Inbreng</t>
  </si>
  <si>
    <t xml:space="preserve">     Beschikbaar per einde van het boekjaar</t>
  </si>
  <si>
    <t>110P</t>
  </si>
  <si>
    <t>(110)</t>
  </si>
  <si>
    <t xml:space="preserve">     Onbeschikbaar per einde van het boekjaar</t>
  </si>
  <si>
    <t>111P</t>
  </si>
  <si>
    <t>(111)</t>
  </si>
  <si>
    <t>Eigen vermogen ingebracht door de aandeelhouders</t>
  </si>
  <si>
    <t xml:space="preserve">     In geld</t>
  </si>
  <si>
    <t xml:space="preserve">          waarvan niet volgestort</t>
  </si>
  <si>
    <t xml:space="preserve">     In natura</t>
  </si>
  <si>
    <t xml:space="preserve">     Aantal aandelen</t>
  </si>
  <si>
    <t>Als gevolg van de uitoefening van conversierechten</t>
  </si>
  <si>
    <t xml:space="preserve">     Bedrag van de lopende converteerbare leningen................</t>
  </si>
  <si>
    <t xml:space="preserve">     Bedrag van de inbreng ....................................</t>
  </si>
  <si>
    <t xml:space="preserve">     Maximum aantal uit te geven aandelen ...............................</t>
  </si>
  <si>
    <t>Als gevolg van de uitoefening van inschrijvingsrechten</t>
  </si>
  <si>
    <t xml:space="preserve">     Aantal inschrijvingsrechten in omloop .................................</t>
  </si>
  <si>
    <t xml:space="preserve">     Bedrag van het te plaatsen kapitaal ....................................</t>
  </si>
  <si>
    <t>Aandelen</t>
  </si>
  <si>
    <t xml:space="preserve">     Aantal aandelen ..........................................................</t>
  </si>
  <si>
    <t xml:space="preserve">     Daaraan verbonden stemrecht.....................................</t>
  </si>
  <si>
    <t xml:space="preserve">     Aantal aandelen gehouden door de vennootschap zelf</t>
  </si>
  <si>
    <t xml:space="preserve">     Aantal aandelen gehouden door haar dochters ...........</t>
  </si>
  <si>
    <t xml:space="preserve">BIJKOMENDE TOELICHTING MET BETREKKING TOT DE INBRENG </t>
  </si>
  <si>
    <t>(WAARONDER DE INBRENG IN NIJVERHEID)</t>
  </si>
  <si>
    <t>……………………………………………………………………………………………</t>
  </si>
  <si>
    <t>…………………………</t>
  </si>
  <si>
    <t>Aandeelhoudersstructuur van de vennootschap op de datum van de jaarafsluiting</t>
  </si>
  <si>
    <t>zoals die blijkt uit de kennisgevingen die de vennootschap heeft ontvangen overeenkomstig artikel 7:225 van het Wetboek van vennootschappen en verenigingen, artiekl 14, 4de lid van de wet van 2 mei 2007 op de openbaarmaking van belangrijke deelnemingen of aritkel 5 van het koninklijk besluit van 21 augustus 2008 houdende nadere regels betreffende bepaalde multilaterale handelsfaciliteiten.</t>
  </si>
  <si>
    <t>NAAM van de personen die maatschappelijke rechten van de vennootschap in eigendom hebben, met vermelding van het ADRES (van de zetel, zo het een rechtspersoon betreft), en van het ONDERNEMINGSNUMMER, zo het een onderneming naar Belgisch recht betreft</t>
  </si>
  <si>
    <t>Uitsplitsing van de post 163/4 van de passiva indien daaronder een belangrijk bedrag voorkomt</t>
  </si>
  <si>
    <r>
      <t>Belastingen</t>
    </r>
    <r>
      <rPr>
        <i/>
        <sz val="10"/>
        <rFont val="Arial"/>
        <family val="2"/>
      </rPr>
      <t xml:space="preserve"> (post 450/3 en 178/9 van de passiva)</t>
    </r>
  </si>
  <si>
    <r>
      <t>Bezoldigingen en sociale lasten</t>
    </r>
    <r>
      <rPr>
        <i/>
        <sz val="10"/>
        <rFont val="Arial"/>
        <family val="2"/>
      </rPr>
      <t xml:space="preserve"> (post 454/9 en 178/9 van de passiva)</t>
    </r>
  </si>
  <si>
    <t xml:space="preserve">     Gerealiseerde wisselkoersverschillen</t>
  </si>
  <si>
    <t xml:space="preserve">     Andere</t>
  </si>
  <si>
    <t>Afschrijving van kosten bij uitgifte van leningen  ..............</t>
  </si>
  <si>
    <t>Geactiveerde interesten.............................................................</t>
  </si>
  <si>
    <t xml:space="preserve">  Bedrag van het disconto ten laste van de vennootschap</t>
  </si>
  <si>
    <t xml:space="preserve">      Gerealiseerde wisselkoersverschillen………………………..</t>
  </si>
  <si>
    <t xml:space="preserve">      Andere………………………………………</t>
  </si>
  <si>
    <t>Invloed van de niet-recurrente resultaten op de belastingen op het resultaat van het boekjaar</t>
  </si>
  <si>
    <t>Aan de vennootschap (aftrekbaar) ..........................................................</t>
  </si>
  <si>
    <t>Door de vennootschap ............................................................................</t>
  </si>
  <si>
    <t>Ingehouden bedragen ten laste van derden bij wijze van</t>
  </si>
  <si>
    <t>DOOR DE VENNOOTSCHAP GESTELDE OF ONHERROEPELIJK BELOOFDE PERSOONLIJKE</t>
  </si>
  <si>
    <t>Door de vennootschap geëndosseerde handelseffecten in omloop.................................................</t>
  </si>
  <si>
    <t xml:space="preserve">Door de vennootschap getrokken of voor aval getekende handelseffecten </t>
  </si>
  <si>
    <t>Maximumbedrag ten belope waarvan andere verplichtingen van derden door de vennootschap  zijn gewaarborgd</t>
  </si>
  <si>
    <t>Zakelijke zekerheden die door de vennootschap op haar eigen activa werden gesteld of</t>
  </si>
  <si>
    <t>onherroepelijk beloofd als waarborg voor schulden en verplichtingen van de vennootschap</t>
  </si>
  <si>
    <t>Voor de onherroepelijke mandaten tot hypothekeren, het bedrag waarvoor de volmachthebber krachtens het</t>
  </si>
  <si>
    <t>mandaat inschrijving mag nemen………………………………………………………………………………</t>
  </si>
  <si>
    <t>Pand op het handelsfonds</t>
  </si>
  <si>
    <t>Maximumbedrag waarvoor de schuld is gewaarborgd en waarvoor registratie plaatsvindt</t>
  </si>
  <si>
    <t xml:space="preserve">            Voor de onherroepelijke mandaten tot verpanding van het handelsfonds, het bedrag waarvoor de </t>
  </si>
  <si>
    <t xml:space="preserve">            volmachthebber krachtens het mandaat tot registratie mag overgaan</t>
  </si>
  <si>
    <t>Pand op andere activa of onherroepelijke mandaten tot verpanding van andere activa</t>
  </si>
  <si>
    <t xml:space="preserve">Boekwaarde van de bezwaarde activa </t>
  </si>
  <si>
    <t xml:space="preserve">Maximumbedrag waarvoor de schuld is gewaarborgd </t>
  </si>
  <si>
    <t xml:space="preserve">Gestelde of onherroepelijk beloofde zekerheden op de nog door de vennootschap te verwerven activa </t>
  </si>
  <si>
    <t xml:space="preserve">Bedrag van de betrokken activa </t>
  </si>
  <si>
    <t>Voorrecht van de verkoper</t>
  </si>
  <si>
    <t xml:space="preserve">Boekwaarde van het verkochte goed </t>
  </si>
  <si>
    <t xml:space="preserve">Bedrag van de niet-betaalde prijs </t>
  </si>
  <si>
    <t xml:space="preserve">Bedrag van de inschrijving </t>
  </si>
  <si>
    <t xml:space="preserve">Voor de onherroepelijke mandaten tot hypothekeren, het bedrag waarvoor de volmachthebber krachtens het mandaat inschrijving mag nemen </t>
  </si>
  <si>
    <t xml:space="preserve">Pand op het handelsfonds </t>
  </si>
  <si>
    <t xml:space="preserve">Voor de onherroepelijke mandaten tot verpanding van het handelsfonds, het bedrag waarvoor de volmachthebber krachtens het mandaat tot registratie mag overgaan </t>
  </si>
  <si>
    <t xml:space="preserve">Pand op andere activa of onherroepelijke mandaten tot verpanding van andere activa </t>
  </si>
  <si>
    <t>VAN DE VENNOOTSCHAP, VOOR ZOVER DEZE GOEDEREN EN WAARDEN NIET IN DE BALANS ZIJN OPGENOMEN</t>
  </si>
  <si>
    <t>PENSIOENEN DIE DOOR DE VENNOOTSCHAP ZELF WORDEN GEDRAGEN</t>
  </si>
  <si>
    <t>Door de vennootschap gesteld of onherroepelijk beloofd als waarborg voor</t>
  </si>
  <si>
    <t>waarborg voor schulden of verplichtingen van de vennootschap.................</t>
  </si>
  <si>
    <t>schulden of verplichtingen van geassocieerde ondernemingen........................</t>
  </si>
  <si>
    <t>Door geassocieerde ondernemingen gesteld of onherroepelijk beloofd als</t>
  </si>
  <si>
    <t>BESTUURDERS EN ZAAKVOERDERS, NATUURLIJKE OF RECHTPERSONEN DIE DE VENNOOTSCHAP RECHTSTREEKS OF ONRECHTSTREEKS CONTROLEREN ZONDER  VERBONDEN ONDERNEMINGEN TE ZIJN, OF ANDERE ONDERNEMINGEN DIE DOOR DEZE PERSONEN RECHTSTREEKS OF ONRECHTSTREEKS GECONTROLEERD WORDEN</t>
  </si>
  <si>
    <t>Voornaamste voorwaarden betreffende de vorderingen, interestvoet, looptijd, eventueel afgeloste of afgeschreven</t>
  </si>
  <si>
    <t xml:space="preserve"> bedragen of bedragen waarvan werd afgezien</t>
  </si>
  <si>
    <t>Vermeldingen in toepassing van artikel 3:64, §2 en §4 van het Wetboek van vennootschappen en verenigingen</t>
  </si>
  <si>
    <t>Elementen die toelaten te veronderstellen dat de boekwaarde zal kunnen worden gerealiseerd</t>
  </si>
  <si>
    <t>VOL-inb 6.18.2</t>
  </si>
  <si>
    <t xml:space="preserve">INLICHTINGEN TE VERSTREKKEN DOOR ELKE VENNOOTSCHAP DIE ONDERWORPEN IS AAN DE BEPALINGEN VAN HET WETBOEK VAN </t>
  </si>
  <si>
    <t>VENNOOTSCHAPPEN EN VERENIGINGEN INZAKE DE GECONSOLIDEERDE JAARREKENING</t>
  </si>
  <si>
    <t>De vennootschap heeft een geconsolideerde jaarrekening en een geconsolideerd jaarverslag opgesteld en openbaar</t>
  </si>
  <si>
    <t>gemaakt*</t>
  </si>
  <si>
    <t>De vennootschap heeft geen geconsolideerde jaarrekening en geconsolideerd jaarverslag opgesteld, omdat zij daarvan</t>
  </si>
  <si>
    <r>
      <t>De vennootschap en haar dochtervennootschappen overschrijden op geconsolideerde basis niet meer dan één van de in artikel 1:26 van het Wetboek van vennootschappen en verenigingen vermelde criteria</t>
    </r>
    <r>
      <rPr>
        <sz val="8"/>
        <rFont val="Symbol"/>
        <family val="1"/>
        <charset val="2"/>
      </rPr>
      <t>*</t>
    </r>
  </si>
  <si>
    <r>
      <t>De vennootschap heeft alleen maar dochtervennootschappen die, gelet op de beoordeling van het geconsolideerd vermogen, de geconsolideerde financiële positie of het geconsolideerd resultaat, individueel en tezamen, slechts van te verwaarlozen betekenis zijn</t>
    </r>
    <r>
      <rPr>
        <sz val="8"/>
        <rFont val="Symbol"/>
        <family val="1"/>
        <charset val="2"/>
      </rPr>
      <t>*</t>
    </r>
    <r>
      <rPr>
        <sz val="9"/>
        <rFont val="Arial"/>
        <family val="2"/>
      </rPr>
      <t xml:space="preserve"> (artikel 3:23 van het Wetboek van vennootschappen en verenigingen)</t>
    </r>
  </si>
  <si>
    <r>
      <t>De vennootschap is zelf dochtervennootschap van een moedervennootschap die een geconsolideerde jaarrekening, waarin haar jaarrekening door consolidatie opgenomen is, opstelt en openbaar maakt</t>
    </r>
    <r>
      <rPr>
        <sz val="8"/>
        <rFont val="Symbol"/>
        <family val="1"/>
        <charset val="2"/>
      </rPr>
      <t>*</t>
    </r>
  </si>
  <si>
    <t>In voorkomend geval, motivering dat aan alle voorwaarden tot vrijstelling, opgenomen in artikel  3:26, §2 en §3 van het Wetboek van vennootschappen en verenigingen, is voldaan:</t>
  </si>
  <si>
    <t>Naam, volledig adres van de zetel en, zo het een vennootschap naar Belgisch recht betreft, het ondernemingsnummer van de moedervennootschap die de geconsolideerde jaarrekening opstelt en openbaar maakt, op grond waarvan de vrijstelling is verleend:</t>
  </si>
  <si>
    <t>INLICHTINGEN DIE MOETEN WORDEN VERSTREKT DOOR DE VENNOOTSCHAP INDIEN ZIJ DOCHTERVENNOOTSCHAP OF</t>
  </si>
  <si>
    <t>GEMEENSCHAPPELIJKE DOCHTERVENNOOTSCHAP IS</t>
  </si>
  <si>
    <t>Naam, volledig adres van de zetel en, zo het een vennootschap naar Belgisch recht betreft, het ondernemingsnummer van de</t>
  </si>
  <si>
    <t>moedervennootschap(pen) en de aanduiding of deze moedervennootschap(pen) een geconsolideerde jaarrekening, waarin haar</t>
  </si>
  <si>
    <r>
      <t>Indien de moedervennootschap(pen) (een) vennootschap(pen) naar buitenlands recht is (zijn), de plaats waar de hiervoor bedoelde geconsolideerde jaarrekening verkrijgbaar is</t>
    </r>
    <r>
      <rPr>
        <sz val="8"/>
        <rFont val="Symbol"/>
        <family val="1"/>
        <charset val="2"/>
      </rPr>
      <t>**</t>
    </r>
    <r>
      <rPr>
        <sz val="8"/>
        <rFont val="Arial"/>
        <family val="2"/>
      </rPr>
      <t>:</t>
    </r>
  </si>
  <si>
    <t>** Wordt de jaarrekening van de vennootschapµ op verschillende niveaus geconsolideerd, dan worden deze gegevens verstrekt, enerzijds voor het</t>
  </si>
  <si>
    <t>FINANCIËLE BETREKKINGEN VAN DE GROEP WAARVAN DE VENNOOTSCHAP AAN HET HOOFD STAAT IN BELGIË MET DE COMMISSARIS(SEN) EN DE PERSONEN MET WIE HIJ (ZIJ) VERBONDEN IS (ZIJN)</t>
  </si>
  <si>
    <t>Vermeldingen in toepassing van artikel 3:65, §4 en §5 van het Wetboek van vennootschappen en verenigingen</t>
  </si>
  <si>
    <r>
      <t>Bezoldiging van de commissaris(sen) voor de uitoefening van een mandaat van commissaris op het niveau van de groep waarvan de vennootschap die de informatie publiceert aan het hoofd staat</t>
    </r>
    <r>
      <rPr>
        <sz val="9"/>
        <rFont val="Arial"/>
        <family val="2"/>
      </rPr>
      <t xml:space="preserve"> </t>
    </r>
  </si>
  <si>
    <t>Bezoldiging voor uitzonderlijke werkzaamheden of bijzondere opdrachten uitgevoerd bij deze groep door de commissaris(sen)</t>
  </si>
  <si>
    <t xml:space="preserve">Andere controleopdrachten </t>
  </si>
  <si>
    <t xml:space="preserve">Belastingadviesopdrachten </t>
  </si>
  <si>
    <t xml:space="preserve">Andere opdrachten buiten de revisorale opdrachten </t>
  </si>
  <si>
    <r>
      <t>Bezoldiging van de personen met wie de commissaris(sen) verbonden is (zijn) voor de uitoefening van een mandaat van commissaris op het niveau van de groep waarvan de vennootschap die de informatie publiceert aan het hoofd staat</t>
    </r>
    <r>
      <rPr>
        <sz val="9"/>
        <rFont val="Arial"/>
        <family val="2"/>
      </rPr>
      <t xml:space="preserve"> </t>
    </r>
  </si>
  <si>
    <t>Bezoldiging voor uitzonderlijke werkzaamheden of bijzondere opdrachten uitgevoerd bij deze groep door personen met wie de commissaris(sen) verbonden is (zijn)</t>
  </si>
  <si>
    <t>ANDERE IN DE TOELICHT TE VERMELDEN INLICHTINGEN</t>
  </si>
  <si>
    <t>ANDERE OVEREENKOMSTIG HET WETBOEK VAN VENNOOTSCHAPPEN EN VERENIGINGEN NEER TE LEGGEN DOCUMENTEN</t>
  </si>
  <si>
    <t>WERKNEMERS WAARVOOR DE VENNOOTSCHAP EEN DIMONA-VERKLARING HEEFT INGEDIEND OF DIE ZIJN</t>
  </si>
  <si>
    <t>UITZENDKRACHTEN EN TER BESCHIKKING VAN DE VENNOOTSCHAP GESTELDE PERSONEN</t>
  </si>
  <si>
    <t>2. Ter beschikking van de vennootschap gestelde personen</t>
  </si>
  <si>
    <t>Kosten voor de vennootschap</t>
  </si>
  <si>
    <t>Aantal werknemers waarvoor de vennootschap tijdens het</t>
  </si>
  <si>
    <t>verlenen aan de vennootschap ....................</t>
  </si>
  <si>
    <t xml:space="preserve">    Nettokosten voor de vennootschap............................................................</t>
  </si>
  <si>
    <t>Model van jaarrekening dat afwijkt van datgene voorzien door het koninklijk besluit van 30 januari 2001, op grond van het koninklijk besluit van 25 april 2014 gewijzigd door de koninklijke besluiten van 22 december 2017 en 29 september 2019.</t>
  </si>
  <si>
    <t>645/8</t>
  </si>
  <si>
    <t xml:space="preserve">    3. Niet verdeelbare geïnde rechten (art. XI 254 WER)</t>
  </si>
  <si>
    <t xml:space="preserve">    3. Niet verdeelbare geïnde rechten  (art. XI 254 WER)</t>
  </si>
  <si>
    <t xml:space="preserve">F.1. Vergoeding geïnd als beheersvennootschap ten laste van de rechthebbenden </t>
  </si>
  <si>
    <t>F.2. Andere geïnde sommen</t>
  </si>
  <si>
    <t>G.1. Rechten ontvangen krachtens een vertegenwoordigingsovereenkomst betaald binnen 6 maanden na de ontvangst</t>
  </si>
  <si>
    <t xml:space="preserve">G.2. Rechten ontvangen krachtens een vertegenwoordigingsovereenkomst betaald meer dan 6 maanden na de ontvangst </t>
  </si>
  <si>
    <t>G.3. Rechten die niet in het raam van een vertegenwoordigingsovereenkomst werden ontvangen, betaald binnen de eerste 9 maanden van het boekjaar na de inning</t>
  </si>
  <si>
    <t>G.4. Rechten die niet in het raam van een vertegenwoordigingsovereenkomst werden ontvangen, betaald na de eerste 9 maanden van het boekjaar na de inning</t>
  </si>
  <si>
    <t xml:space="preserve">Uitsplitsing van de geïnde netto-rechten per inningsrubriek, per exploitatiejaar en per geografische oorsprong
</t>
  </si>
  <si>
    <t>Controles bijlagen sectie C b, sectie C e</t>
  </si>
  <si>
    <t xml:space="preserve">6.9. bis </t>
  </si>
  <si>
    <t xml:space="preserve">6.9 bis </t>
  </si>
  <si>
    <t>VOL-AUT 2.2</t>
  </si>
  <si>
    <t>VOL-AUT 2.1</t>
  </si>
  <si>
    <t>VOL-AUT 1</t>
  </si>
  <si>
    <t>IDENTIFICATIEGEGEVENS (op datum van neerlegging)</t>
  </si>
  <si>
    <t xml:space="preserve">NAAM: </t>
  </si>
  <si>
    <r>
      <t>Rechtsvorm</t>
    </r>
    <r>
      <rPr>
        <vertAlign val="superscript"/>
        <sz val="9"/>
        <color indexed="8"/>
        <rFont val="Arial"/>
        <family val="2"/>
      </rPr>
      <t>1</t>
    </r>
    <r>
      <rPr>
        <sz val="9"/>
        <color indexed="8"/>
        <rFont val="Arial"/>
        <family val="2"/>
      </rPr>
      <t xml:space="preserve">: </t>
    </r>
  </si>
  <si>
    <t xml:space="preserve">Adres: </t>
  </si>
  <si>
    <t xml:space="preserve">Postnummer: </t>
  </si>
  <si>
    <t xml:space="preserve"> Gemeente:</t>
  </si>
  <si>
    <t xml:space="preserve">Land: </t>
  </si>
  <si>
    <t xml:space="preserve">Rechtspersonenregister (RPR) - Ondernemingsrechtbank van </t>
  </si>
  <si>
    <t>BRUSSEL</t>
  </si>
  <si>
    <r>
      <t>Internetadres</t>
    </r>
    <r>
      <rPr>
        <vertAlign val="superscript"/>
        <sz val="9"/>
        <color indexed="8"/>
        <rFont val="Arial"/>
        <family val="2"/>
      </rPr>
      <t>2</t>
    </r>
    <r>
      <rPr>
        <sz val="9"/>
        <color indexed="8"/>
        <rFont val="Arial"/>
        <family val="2"/>
      </rPr>
      <t xml:space="preserve">: </t>
    </r>
    <r>
      <rPr>
        <sz val="9"/>
        <color indexed="8"/>
        <rFont val="Arial"/>
        <family val="2"/>
      </rPr>
      <t>http://www.</t>
    </r>
  </si>
  <si>
    <r>
      <t>E-mailadres</t>
    </r>
    <r>
      <rPr>
        <vertAlign val="superscript"/>
        <sz val="9"/>
        <color indexed="8"/>
        <rFont val="Arial"/>
        <family val="2"/>
      </rPr>
      <t>2</t>
    </r>
    <r>
      <rPr>
        <sz val="9"/>
        <color indexed="8"/>
        <rFont val="Arial"/>
        <family val="2"/>
      </rPr>
      <t xml:space="preserve">: </t>
    </r>
  </si>
  <si>
    <t xml:space="preserve">  DATUM</t>
  </si>
  <si>
    <t xml:space="preserve">  JAARREKENING in</t>
  </si>
  <si>
    <r>
      <t>EURO</t>
    </r>
    <r>
      <rPr>
        <vertAlign val="superscript"/>
        <sz val="9"/>
        <color indexed="8"/>
        <rFont val="Arial"/>
        <family val="2"/>
      </rPr>
      <t>3</t>
    </r>
  </si>
  <si>
    <t xml:space="preserve">  goedgekeurd door de algemene vergadering van</t>
  </si>
  <si>
    <t xml:space="preserve">     tot</t>
  </si>
  <si>
    <t xml:space="preserve">Vorig boekjaar van </t>
  </si>
  <si>
    <r>
      <t xml:space="preserve">De bedragen van het vorige boekjaar </t>
    </r>
    <r>
      <rPr>
        <b/>
        <sz val="9"/>
        <color indexed="8"/>
        <rFont val="Arial"/>
        <family val="2"/>
      </rPr>
      <t>zijn</t>
    </r>
    <r>
      <rPr>
        <sz val="9"/>
        <color indexed="8"/>
        <rFont val="Arial"/>
        <family val="2"/>
      </rPr>
      <t xml:space="preserve"> / </t>
    </r>
    <r>
      <rPr>
        <b/>
        <sz val="9"/>
        <color indexed="8"/>
        <rFont val="Arial"/>
        <family val="2"/>
      </rPr>
      <t>zijn niet</t>
    </r>
    <r>
      <rPr>
        <vertAlign val="superscript"/>
        <sz val="9"/>
        <color indexed="8"/>
        <rFont val="Arial"/>
        <family val="2"/>
      </rPr>
      <t>4</t>
    </r>
    <r>
      <rPr>
        <sz val="9"/>
        <color indexed="8"/>
        <rFont val="Arial"/>
        <family val="2"/>
      </rPr>
      <t xml:space="preserve"> identiek met die welke eerder openbaar werden gemaakt.</t>
    </r>
  </si>
  <si>
    <r>
      <t>Zijn gevoegd bij deze jaarrekening</t>
    </r>
    <r>
      <rPr>
        <vertAlign val="superscript"/>
        <sz val="9"/>
        <color indexed="8"/>
        <rFont val="Arial"/>
        <family val="2"/>
      </rPr>
      <t>2</t>
    </r>
    <r>
      <rPr>
        <sz val="9"/>
        <color indexed="8"/>
        <rFont val="Arial"/>
        <family val="2"/>
      </rPr>
      <t xml:space="preserve">: </t>
    </r>
  </si>
  <si>
    <t xml:space="preserve">Totaal aantal neergelegde bladen: </t>
  </si>
  <si>
    <t xml:space="preserve"> In voorkomend geval wordt na de rechtsvorm ”in vereffening” vermeld.</t>
  </si>
  <si>
    <t xml:space="preserve"> Facultatieve vermelding.</t>
  </si>
  <si>
    <t xml:space="preserve"> Indien nodig, aanpassen van de eenheid en munt waarin de bedragen zijn uitgedrukt.</t>
  </si>
  <si>
    <t xml:space="preserve"> Schrappen wat niet van toepassing is.</t>
  </si>
  <si>
    <t xml:space="preserve"> Vermelding van de wettelijke of reglementaire basis die het gebruik van een afwijkend model rechtvaardigt.</t>
  </si>
  <si>
    <t xml:space="preserve">  van de neerlegging van het recentste stuk dat de datum </t>
  </si>
  <si>
    <t xml:space="preserve">  van bekendmaking van de oprichtingsakte en van de akte tot statutenwijziging vermeldt.</t>
  </si>
  <si>
    <t>VOLLEDIGE LIJST met naam, voornamen, beroep, woonplaats (adres, nummer, postnummer en gemeente) en functie in de vennootschap</t>
  </si>
  <si>
    <t>LIJST VAN DE BESTUURDERS, ZAAKVOERDERS EN COMMISSARISSEN</t>
  </si>
  <si>
    <t xml:space="preserve">A.    La tenue des comptes de la société**, </t>
  </si>
  <si>
    <r>
      <t>B.</t>
    </r>
    <r>
      <rPr>
        <sz val="7"/>
        <rFont val="Times New Roman"/>
        <family val="1"/>
      </rPr>
      <t xml:space="preserve">     </t>
    </r>
    <r>
      <rPr>
        <sz val="9"/>
        <rFont val="Arial"/>
        <family val="2"/>
      </rPr>
      <t>L’établissement des comptes annuels**,</t>
    </r>
  </si>
  <si>
    <r>
      <t>C.</t>
    </r>
    <r>
      <rPr>
        <sz val="7"/>
        <rFont val="Times New Roman"/>
        <family val="1"/>
      </rPr>
      <t xml:space="preserve">    </t>
    </r>
    <r>
      <rPr>
        <sz val="9"/>
        <rFont val="Arial"/>
        <family val="2"/>
      </rPr>
      <t>La vérification des comptes annuels et/ou</t>
    </r>
  </si>
  <si>
    <r>
      <t>D.</t>
    </r>
    <r>
      <rPr>
        <sz val="7"/>
        <rFont val="Times New Roman"/>
        <family val="1"/>
      </rPr>
      <t xml:space="preserve">    </t>
    </r>
    <r>
      <rPr>
        <sz val="9"/>
        <rFont val="Arial"/>
        <family val="2"/>
      </rPr>
      <t>Le redressement des comptes annuels.</t>
    </r>
  </si>
  <si>
    <r>
      <t>*</t>
    </r>
    <r>
      <rPr>
        <sz val="9"/>
        <rFont val="Arial"/>
        <family val="2"/>
      </rPr>
      <t xml:space="preserve"> </t>
    </r>
  </si>
  <si>
    <t>**</t>
  </si>
  <si>
    <t>Het bestuursorgaan verklaart dat geen enkele opdracht voor nazicht of correctie werd gegeven aan iemand die daar wettelijk niet toe gemachtigd is met toepassing van artikel 5 van de wet van 17 maart 2019 betreffende de beroepen van accountant en belastingadviseur.</t>
  </si>
  <si>
    <t>De jaarrekening werd / werd niet* geverifieerd of gecorrigeerd door een gecertificeerd accountant of door een bedrijfsrevisor die niet de commissaris is.</t>
  </si>
  <si>
    <t xml:space="preserve">In bevestigend geval, moeten hierna worden vermeld: naam, voornamen, beroep en woonplaats van elke gecertificeerde accountant of bedrijfsrevisor en zijn lidmaatschapsnummer bij zijn Instituut, evenals de aard van zijn opdracht:  </t>
  </si>
  <si>
    <t xml:space="preserve">A.     Het voeren van de boekhouding van de vennootschap**, </t>
  </si>
  <si>
    <t>B.     Het opstellen van de jaarrekening**,</t>
  </si>
  <si>
    <t>Indien taken bedoeld onder A. of onder B. uitgevoerd zijn door accountants of door fiscaal accountants, kunnen hierna worden vermeld: naam, voornamen, beroep en woonplaats van elke accountant of fiscaal accountant en zijn lidmaatschapsnummer bij het Instituut van de Belastingadviseurs en de Accountants (IBA), evenals de aard van zijn opdracht.</t>
  </si>
  <si>
    <t>Lidmaatschaps-nummer</t>
  </si>
  <si>
    <t>Aard van de opdracht
(A, B, C en/of D)</t>
  </si>
  <si>
    <t>Schrappen wat niet van toepassing is.</t>
  </si>
  <si>
    <t>Facultatieve vermelding.</t>
  </si>
  <si>
    <r>
      <t>JAARREKENING</t>
    </r>
    <r>
      <rPr>
        <b/>
        <sz val="10"/>
        <color indexed="63"/>
        <rFont val="Arial"/>
        <family val="2"/>
      </rPr>
      <t xml:space="preserve"> </t>
    </r>
    <r>
      <rPr>
        <b/>
        <sz val="10"/>
        <color indexed="8"/>
        <rFont val="Arial"/>
        <family val="2"/>
      </rPr>
      <t>EN ANDERE OVEREENKOMSTIG HET WETBOEK VAN VENNOOTSCHAPPEN EN VERENIGING EN NEER TE LEGGEN DOCUMENTEN – ANDERE MODELLEN</t>
    </r>
  </si>
  <si>
    <t xml:space="preserve">C.     Het verifiëren van de jaarrekening en/of </t>
  </si>
  <si>
    <t>D.     Het corrigeren van de jaarrekening.</t>
  </si>
  <si>
    <t>VOL-AUT 3.1</t>
  </si>
  <si>
    <t>VOL-AUT 3.2</t>
  </si>
  <si>
    <t>VOL-AUT 4</t>
  </si>
  <si>
    <t>VOL-AUT 5.</t>
  </si>
  <si>
    <t>VOL-AUT 6.1</t>
  </si>
  <si>
    <t>VOL-AUT 6.2.1</t>
  </si>
  <si>
    <t>VOL-AUT 6.2.2</t>
  </si>
  <si>
    <t>VOL-AUT 6.2.3</t>
  </si>
  <si>
    <t>VOL-AUT 6.2.4</t>
  </si>
  <si>
    <t>VOL- AUT 6.2.5</t>
  </si>
  <si>
    <t>VOL-AUT 6.3.1</t>
  </si>
  <si>
    <t>VOL-AUT 6.3.2</t>
  </si>
  <si>
    <t>VOL-AUT 6.3.3</t>
  </si>
  <si>
    <t>VOL-AUT 6.3.4</t>
  </si>
  <si>
    <t>VOL-AUT 6.3.5</t>
  </si>
  <si>
    <t>VOL-AUT 6.3.6</t>
  </si>
  <si>
    <t>VOL-AUT 6.4.1</t>
  </si>
  <si>
    <t>VOL-AUT 6.4.2</t>
  </si>
  <si>
    <t>VOL-AUT 6.4.3</t>
  </si>
  <si>
    <t>VOL-AUT 6.5.1</t>
  </si>
  <si>
    <t>VOL-AUT 6.5.2</t>
  </si>
  <si>
    <t>VOL-AUT 6.6</t>
  </si>
  <si>
    <t>VOL-AUT 6.7.1</t>
  </si>
  <si>
    <t>VOL-AUT 6.7.2</t>
  </si>
  <si>
    <t>VOL-AUT 6.8</t>
  </si>
  <si>
    <t>VOL-AUT 6.9</t>
  </si>
  <si>
    <t xml:space="preserve">VOL-AUT 6.9 bis </t>
  </si>
  <si>
    <t>VOL-AUT 6.10</t>
  </si>
  <si>
    <t>VOL-AUT 6.11</t>
  </si>
  <si>
    <t>VOL-AUT 6.12</t>
  </si>
  <si>
    <t>VOL-AUT 6.13</t>
  </si>
  <si>
    <t>VOL-AUT 6.14</t>
  </si>
  <si>
    <t>VOL-AUT 6.15</t>
  </si>
  <si>
    <t>VOL-AUT 6.16</t>
  </si>
  <si>
    <t>VOL-AUT 6.17</t>
  </si>
  <si>
    <t>VOL-AUT 6.18.1</t>
  </si>
  <si>
    <t>VOL-AUT Ca</t>
  </si>
  <si>
    <t>VOL-AUT Cb</t>
  </si>
  <si>
    <t>VOL-AUT Ce</t>
  </si>
  <si>
    <t>VOL-AUT 6.19</t>
  </si>
  <si>
    <t>VOL-AUT 6.20</t>
  </si>
  <si>
    <t>VOL-AUT 7</t>
  </si>
  <si>
    <t>VOL-AUT 8.</t>
  </si>
  <si>
    <t>VOL-AUT 9.</t>
  </si>
  <si>
    <r>
      <t xml:space="preserve">A. Uitbetaalde rechten </t>
    </r>
    <r>
      <rPr>
        <b/>
        <sz val="12"/>
        <color indexed="17"/>
        <rFont val="Garamond"/>
        <family val="1"/>
      </rPr>
      <t xml:space="preserve"> 2022 afkomstig uit de geïnde rechten in 2022</t>
    </r>
  </si>
  <si>
    <r>
      <t>B. Uitbetaalde rechten</t>
    </r>
    <r>
      <rPr>
        <b/>
        <sz val="12"/>
        <color rgb="FF009242"/>
        <rFont val="Garamond"/>
        <family val="1"/>
      </rPr>
      <t xml:space="preserve"> 2022 afkomstig uit de geïnde rechten in 2021</t>
    </r>
  </si>
  <si>
    <r>
      <t xml:space="preserve">C. Uitbetaalde rechten </t>
    </r>
    <r>
      <rPr>
        <b/>
        <sz val="12"/>
        <color indexed="17"/>
        <rFont val="Garamond"/>
        <family val="1"/>
      </rPr>
      <t xml:space="preserve"> 2022 afkomstig uit de geïnde rechten voor 2021</t>
    </r>
  </si>
  <si>
    <t xml:space="preserve">  Uitsplitsing van de overige financiële kosten</t>
  </si>
  <si>
    <t>Bus:</t>
  </si>
  <si>
    <t>Nr.:</t>
  </si>
  <si>
    <t>VOL-AUT 10.1</t>
  </si>
  <si>
    <t>VOL-AUT 10.2</t>
  </si>
  <si>
    <t>VOL-AUT 10.3</t>
  </si>
  <si>
    <t>VOL-AUT 10.4</t>
  </si>
  <si>
    <t>0466398071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</si>
</sst>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_-;\-* #,##0.00\ _€_-;_-* &quot;-&quot;??\ _€_-;_-@_-"/>
    <numFmt numFmtId="165" formatCode="#,##0;[Red]&quot;(&quot;#,##0&quot;)&quot;"/>
    <numFmt numFmtId="166" formatCode="#,##0.00;\(#,##0.00\);&quot;&quot;"/>
    <numFmt numFmtId="167" formatCode="#,##0;\(#,##0\);&quot;&quot;"/>
    <numFmt numFmtId="168" formatCode="0;[Red]0"/>
    <numFmt numFmtId="169" formatCode="#,##0;[Red]#,##0"/>
    <numFmt numFmtId="170" formatCode="#,##0_ ;[Red]\-#,##0\ "/>
  </numFmts>
  <fonts count="64" x14ac:knownFonts="1">
    <font>
      <sz val="10"/>
      <name val="Arial"/>
    </font>
    <font>
      <sz val="8"/>
      <name val="Arial"/>
      <family val="2"/>
    </font>
    <font>
      <sz val="10"/>
      <name val="Arial"/>
      <family val="2"/>
    </font>
    <font>
      <sz val="9"/>
      <name val="Arial"/>
      <family val="2"/>
    </font>
    <font>
      <sz val="10"/>
      <name val="Arial"/>
      <family val="2"/>
    </font>
    <font>
      <b/>
      <sz val="10"/>
      <name val="Arial"/>
      <family val="2"/>
    </font>
    <font>
      <sz val="10"/>
      <color indexed="10"/>
      <name val="Arial"/>
      <family val="2"/>
    </font>
    <font>
      <sz val="10"/>
      <name val="Garamond"/>
      <family val="1"/>
    </font>
    <font>
      <b/>
      <sz val="12"/>
      <name val="Garamond"/>
      <family val="1"/>
    </font>
    <font>
      <b/>
      <sz val="10"/>
      <name val="Garamond"/>
      <family val="1"/>
    </font>
    <font>
      <b/>
      <i/>
      <sz val="12"/>
      <name val="Garamond"/>
      <family val="1"/>
    </font>
    <font>
      <sz val="8"/>
      <name val="Garamond"/>
      <family val="1"/>
    </font>
    <font>
      <b/>
      <sz val="9"/>
      <name val="Arial"/>
      <family val="2"/>
    </font>
    <font>
      <sz val="8"/>
      <color indexed="81"/>
      <name val="Tahoma"/>
      <family val="2"/>
    </font>
    <font>
      <sz val="9"/>
      <name val="Garamond"/>
      <family val="1"/>
    </font>
    <font>
      <b/>
      <sz val="9"/>
      <name val="Garamond"/>
      <family val="1"/>
    </font>
    <font>
      <sz val="11"/>
      <name val="Garamond"/>
      <family val="1"/>
    </font>
    <font>
      <b/>
      <sz val="11"/>
      <name val="Garamond"/>
      <family val="1"/>
    </font>
    <font>
      <b/>
      <u/>
      <sz val="10"/>
      <name val="Garamond"/>
      <family val="1"/>
    </font>
    <font>
      <u/>
      <sz val="11"/>
      <name val="Garamond"/>
      <family val="1"/>
    </font>
    <font>
      <u/>
      <sz val="10"/>
      <name val="Garamond"/>
      <family val="1"/>
    </font>
    <font>
      <b/>
      <sz val="14"/>
      <name val="Garamond"/>
      <family val="1"/>
    </font>
    <font>
      <b/>
      <sz val="12"/>
      <color indexed="17"/>
      <name val="Garamond"/>
      <family val="1"/>
    </font>
    <font>
      <b/>
      <sz val="8"/>
      <name val="Arial"/>
      <family val="2"/>
    </font>
    <font>
      <i/>
      <sz val="10"/>
      <name val="Arial"/>
      <family val="2"/>
    </font>
    <font>
      <sz val="8"/>
      <name val="Calibri"/>
      <family val="2"/>
    </font>
    <font>
      <b/>
      <sz val="9"/>
      <color indexed="10"/>
      <name val="Arial"/>
      <family val="2"/>
    </font>
    <font>
      <b/>
      <sz val="12"/>
      <name val="Arial"/>
      <family val="2"/>
    </font>
    <font>
      <sz val="9"/>
      <color indexed="10"/>
      <name val="Arial"/>
      <family val="2"/>
    </font>
    <font>
      <b/>
      <sz val="11"/>
      <name val="Arial"/>
      <family val="2"/>
    </font>
    <font>
      <sz val="11"/>
      <name val="Arial"/>
      <family val="2"/>
    </font>
    <font>
      <i/>
      <sz val="9"/>
      <name val="Arial"/>
      <family val="2"/>
    </font>
    <font>
      <u/>
      <sz val="9"/>
      <name val="Arial"/>
      <family val="2"/>
    </font>
    <font>
      <b/>
      <u/>
      <sz val="9"/>
      <name val="Arial"/>
      <family val="2"/>
    </font>
    <font>
      <sz val="9"/>
      <color indexed="81"/>
      <name val="Tahoma"/>
      <family val="2"/>
    </font>
    <font>
      <b/>
      <sz val="9"/>
      <color indexed="81"/>
      <name val="Tahoma"/>
      <family val="2"/>
    </font>
    <font>
      <b/>
      <i/>
      <sz val="11"/>
      <name val="Garamond"/>
      <family val="1"/>
    </font>
    <font>
      <b/>
      <sz val="12"/>
      <color theme="1"/>
      <name val="Garamond"/>
      <family val="1"/>
    </font>
    <font>
      <b/>
      <sz val="10"/>
      <color rgb="FFFF0000"/>
      <name val="Arial"/>
      <family val="2"/>
    </font>
    <font>
      <sz val="10"/>
      <color rgb="FFFF0000"/>
      <name val="Arial"/>
      <family val="2"/>
    </font>
    <font>
      <sz val="9"/>
      <color rgb="FFFF0000"/>
      <name val="Garamond"/>
      <family val="1"/>
    </font>
    <font>
      <sz val="10"/>
      <color rgb="FFFF0000"/>
      <name val="Garamond"/>
      <family val="1"/>
    </font>
    <font>
      <sz val="9"/>
      <color rgb="FFFF0000"/>
      <name val="Arial"/>
      <family val="2"/>
    </font>
    <font>
      <sz val="9"/>
      <color rgb="FFFFFFFF"/>
      <name val="Arial"/>
      <family val="2"/>
    </font>
    <font>
      <b/>
      <sz val="12"/>
      <color rgb="FF009242"/>
      <name val="Garamond"/>
      <family val="1"/>
    </font>
    <font>
      <sz val="8"/>
      <name val="Symbol"/>
      <family val="1"/>
      <charset val="2"/>
    </font>
    <font>
      <sz val="10"/>
      <color theme="1"/>
      <name val="Arial"/>
      <family val="2"/>
    </font>
    <font>
      <sz val="11"/>
      <name val="Calibri"/>
      <family val="2"/>
    </font>
    <font>
      <sz val="11"/>
      <color theme="1"/>
      <name val="Arial"/>
      <family val="2"/>
    </font>
    <font>
      <b/>
      <sz val="10"/>
      <color theme="1"/>
      <name val="Arial"/>
      <family val="2"/>
    </font>
    <font>
      <b/>
      <sz val="10"/>
      <color indexed="63"/>
      <name val="Arial"/>
      <family val="2"/>
    </font>
    <font>
      <b/>
      <sz val="10"/>
      <color indexed="8"/>
      <name val="Arial"/>
      <family val="2"/>
    </font>
    <font>
      <sz val="9"/>
      <color theme="1"/>
      <name val="Arial"/>
      <family val="2"/>
    </font>
    <font>
      <vertAlign val="superscript"/>
      <sz val="9"/>
      <color indexed="8"/>
      <name val="Arial"/>
      <family val="2"/>
    </font>
    <font>
      <sz val="9"/>
      <color indexed="8"/>
      <name val="Arial"/>
      <family val="2"/>
    </font>
    <font>
      <b/>
      <sz val="9"/>
      <color indexed="8"/>
      <name val="Arial"/>
      <family val="2"/>
    </font>
    <font>
      <sz val="8"/>
      <color theme="1"/>
      <name val="Arial"/>
      <family val="2"/>
    </font>
    <font>
      <sz val="8.5"/>
      <color theme="1"/>
      <name val="Arial"/>
      <family val="2"/>
    </font>
    <font>
      <b/>
      <sz val="15"/>
      <name val="Courier New"/>
      <family val="3"/>
    </font>
    <font>
      <sz val="13"/>
      <name val="Courier New"/>
      <family val="3"/>
    </font>
    <font>
      <b/>
      <sz val="13"/>
      <name val="Courier New"/>
      <family val="3"/>
    </font>
    <font>
      <b/>
      <sz val="11"/>
      <color theme="1"/>
      <name val="Arial"/>
      <family val="2"/>
    </font>
    <font>
      <sz val="7"/>
      <name val="Times New Roman"/>
      <family val="1"/>
    </font>
    <font>
      <sz val="10"/>
      <name val="Symbol"/>
      <family val="1"/>
      <charset val="2"/>
    </font>
  </fonts>
  <fills count="1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rgb="FFD9D9D9"/>
        <bgColor rgb="FF000000"/>
      </patternFill>
    </fill>
    <fill>
      <patternFill patternType="solid">
        <fgColor theme="0" tint="-4.9989318521683403E-2"/>
        <bgColor rgb="FF000000"/>
      </patternFill>
    </fill>
    <fill>
      <patternFill patternType="solid">
        <fgColor theme="0" tint="-0.14999847407452621"/>
        <bgColor rgb="FF000000"/>
      </patternFill>
    </fill>
    <fill>
      <patternFill patternType="solid">
        <fgColor theme="0" tint="-4.9989318521683403E-2"/>
        <bgColor indexed="64"/>
      </patternFill>
    </fill>
    <fill>
      <patternFill patternType="solid">
        <fgColor theme="0"/>
        <bgColor indexed="64"/>
      </patternFill>
    </fill>
    <fill>
      <patternFill patternType="solid">
        <fgColor rgb="FFEBF1DE"/>
        <bgColor rgb="FF000000"/>
      </patternFill>
    </fill>
    <fill>
      <patternFill patternType="solid">
        <fgColor theme="6" tint="0.79998168889431442"/>
        <bgColor rgb="FF000000"/>
      </patternFill>
    </fill>
    <fill>
      <patternFill patternType="solid">
        <fgColor theme="6" tint="0.79998168889431442"/>
        <bgColor indexed="64"/>
      </patternFill>
    </fill>
    <fill>
      <patternFill patternType="solid">
        <fgColor rgb="FFBFBFBF"/>
        <bgColor rgb="FF000000"/>
      </patternFill>
    </fill>
  </fills>
  <borders count="37">
    <border>
      <left/>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rgb="FF000000"/>
      </right>
      <top style="thin">
        <color indexed="64"/>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s>
  <cellStyleXfs count="5">
    <xf numFmtId="0" fontId="0" fillId="0" borderId="0"/>
    <xf numFmtId="164" fontId="4" fillId="0" borderId="0" applyFont="0" applyFill="0" applyBorder="0" applyAlignment="0" applyProtection="0"/>
    <xf numFmtId="164" fontId="2" fillId="0" borderId="0" applyFont="0" applyFill="0" applyBorder="0" applyAlignment="0" applyProtection="0"/>
    <xf numFmtId="0" fontId="2" fillId="0" borderId="0"/>
    <xf numFmtId="0" fontId="47" fillId="0" borderId="0"/>
  </cellStyleXfs>
  <cellXfs count="1035">
    <xf numFmtId="0" fontId="0" fillId="0" borderId="0" xfId="0"/>
    <xf numFmtId="0" fontId="0" fillId="0" borderId="0" xfId="0" applyAlignment="1">
      <alignment vertical="top"/>
    </xf>
    <xf numFmtId="0" fontId="0" fillId="0" borderId="0" xfId="0" applyBorder="1"/>
    <xf numFmtId="0" fontId="0" fillId="0" borderId="1" xfId="0" applyBorder="1"/>
    <xf numFmtId="0" fontId="0" fillId="0" borderId="0" xfId="0" applyAlignment="1">
      <alignment horizontal="right"/>
    </xf>
    <xf numFmtId="0" fontId="2" fillId="0" borderId="0" xfId="0" applyFont="1"/>
    <xf numFmtId="0" fontId="6" fillId="0" borderId="0" xfId="0" applyFont="1"/>
    <xf numFmtId="0" fontId="7" fillId="0" borderId="0" xfId="0" applyFont="1"/>
    <xf numFmtId="0" fontId="7" fillId="0" borderId="0" xfId="0" applyFont="1" applyAlignment="1">
      <alignment vertical="top"/>
    </xf>
    <xf numFmtId="0" fontId="9" fillId="0" borderId="0" xfId="0" applyFont="1" applyAlignment="1">
      <alignment horizontal="center"/>
    </xf>
    <xf numFmtId="3" fontId="7" fillId="0" borderId="0" xfId="0" applyNumberFormat="1" applyFont="1"/>
    <xf numFmtId="0" fontId="7" fillId="0" borderId="0" xfId="0" applyFont="1" applyAlignment="1">
      <alignment horizontal="left"/>
    </xf>
    <xf numFmtId="4" fontId="7" fillId="0" borderId="0" xfId="0" applyNumberFormat="1" applyFont="1"/>
    <xf numFmtId="0" fontId="7" fillId="0" borderId="0" xfId="0" quotePrefix="1" applyNumberFormat="1" applyFont="1" applyAlignment="1">
      <alignment horizontal="left"/>
    </xf>
    <xf numFmtId="49" fontId="7" fillId="0" borderId="0" xfId="0" applyNumberFormat="1" applyFont="1" applyAlignment="1">
      <alignment horizontal="right"/>
    </xf>
    <xf numFmtId="0" fontId="7" fillId="0" borderId="0" xfId="0" applyFont="1" applyAlignment="1"/>
    <xf numFmtId="0" fontId="2" fillId="0" borderId="0" xfId="0" applyFont="1" applyFill="1"/>
    <xf numFmtId="0" fontId="0" fillId="0" borderId="0" xfId="0" applyFill="1"/>
    <xf numFmtId="0" fontId="7" fillId="0" borderId="0" xfId="0" applyFont="1" applyBorder="1"/>
    <xf numFmtId="165" fontId="7" fillId="0" borderId="1" xfId="0" applyNumberFormat="1" applyFont="1" applyBorder="1" applyAlignment="1">
      <alignment horizontal="center"/>
    </xf>
    <xf numFmtId="0" fontId="0" fillId="0" borderId="0" xfId="0" applyAlignment="1" applyProtection="1">
      <protection hidden="1"/>
    </xf>
    <xf numFmtId="0" fontId="0" fillId="0" borderId="0" xfId="0" applyBorder="1" applyAlignment="1" applyProtection="1">
      <alignment horizontal="center"/>
      <protection hidden="1"/>
    </xf>
    <xf numFmtId="0" fontId="0" fillId="0" borderId="0" xfId="0" applyBorder="1" applyAlignment="1" applyProtection="1">
      <protection hidden="1"/>
    </xf>
    <xf numFmtId="0" fontId="7" fillId="0" borderId="0" xfId="0" applyFont="1" applyAlignment="1" applyProtection="1">
      <protection hidden="1"/>
    </xf>
    <xf numFmtId="0" fontId="7" fillId="0" borderId="0" xfId="0" applyFont="1" applyProtection="1">
      <protection hidden="1"/>
    </xf>
    <xf numFmtId="0" fontId="7" fillId="0" borderId="0" xfId="0" applyFont="1" applyBorder="1" applyProtection="1">
      <protection hidden="1"/>
    </xf>
    <xf numFmtId="0" fontId="9" fillId="0" borderId="0" xfId="0" applyFont="1" applyAlignment="1" applyProtection="1">
      <alignment horizontal="left"/>
      <protection hidden="1"/>
    </xf>
    <xf numFmtId="0" fontId="15" fillId="0" borderId="0" xfId="0" applyFont="1" applyAlignment="1" applyProtection="1">
      <alignment horizontal="center" vertical="top" wrapText="1"/>
      <protection hidden="1"/>
    </xf>
    <xf numFmtId="0" fontId="11" fillId="0" borderId="0" xfId="0" applyFont="1" applyAlignment="1" applyProtection="1">
      <alignment horizontal="center" vertical="top" wrapText="1"/>
      <protection hidden="1"/>
    </xf>
    <xf numFmtId="0" fontId="16" fillId="0" borderId="0" xfId="0" applyFont="1"/>
    <xf numFmtId="0" fontId="16" fillId="0" borderId="0" xfId="0" applyFont="1" applyProtection="1">
      <protection hidden="1"/>
    </xf>
    <xf numFmtId="0" fontId="17" fillId="0" borderId="0" xfId="0" applyFont="1"/>
    <xf numFmtId="0" fontId="16" fillId="0" borderId="0" xfId="0" applyFont="1" applyBorder="1"/>
    <xf numFmtId="4" fontId="18" fillId="0" borderId="0" xfId="0" applyNumberFormat="1" applyFont="1"/>
    <xf numFmtId="4" fontId="9" fillId="0" borderId="0" xfId="0" applyNumberFormat="1" applyFont="1"/>
    <xf numFmtId="0" fontId="7" fillId="0" borderId="0" xfId="0" applyFont="1" applyBorder="1" applyAlignment="1">
      <alignment horizontal="right" vertical="center"/>
    </xf>
    <xf numFmtId="4" fontId="7" fillId="0" borderId="0" xfId="3" applyNumberFormat="1" applyFont="1" applyBorder="1"/>
    <xf numFmtId="0" fontId="7" fillId="0" borderId="0" xfId="0" applyFont="1" applyBorder="1" applyAlignment="1"/>
    <xf numFmtId="0" fontId="7" fillId="0" borderId="0" xfId="0" applyFont="1" applyBorder="1" applyAlignment="1">
      <alignment vertical="top"/>
    </xf>
    <xf numFmtId="0" fontId="0" fillId="2" borderId="0" xfId="0" applyFill="1"/>
    <xf numFmtId="0" fontId="0" fillId="4" borderId="0" xfId="0" applyFill="1"/>
    <xf numFmtId="0" fontId="16" fillId="0" borderId="0" xfId="0" applyFont="1" applyFill="1" applyBorder="1"/>
    <xf numFmtId="0" fontId="0" fillId="0" borderId="0" xfId="0" applyFill="1" applyBorder="1"/>
    <xf numFmtId="0" fontId="16" fillId="0" borderId="0" xfId="0" applyFont="1" applyFill="1"/>
    <xf numFmtId="0" fontId="7" fillId="0" borderId="0" xfId="0" applyFont="1" applyBorder="1" applyAlignment="1" applyProtection="1">
      <alignment horizontal="center"/>
      <protection hidden="1"/>
    </xf>
    <xf numFmtId="165" fontId="7" fillId="4" borderId="0" xfId="0" applyNumberFormat="1" applyFont="1" applyFill="1" applyAlignment="1">
      <alignment horizontal="center"/>
    </xf>
    <xf numFmtId="49" fontId="0" fillId="3" borderId="0" xfId="0" applyNumberFormat="1" applyFill="1" applyBorder="1" applyAlignment="1" applyProtection="1">
      <alignment horizontal="left" indent="3"/>
      <protection hidden="1"/>
    </xf>
    <xf numFmtId="0" fontId="7" fillId="3" borderId="0" xfId="0" quotePrefix="1" applyFont="1" applyFill="1" applyAlignment="1">
      <alignment horizontal="left"/>
    </xf>
    <xf numFmtId="0" fontId="7" fillId="3" borderId="0" xfId="0" applyFont="1" applyFill="1" applyAlignment="1">
      <alignment horizontal="left"/>
    </xf>
    <xf numFmtId="0" fontId="8" fillId="3" borderId="0" xfId="0" applyFont="1" applyFill="1"/>
    <xf numFmtId="0" fontId="8" fillId="3" borderId="0" xfId="0" applyFont="1" applyFill="1" applyAlignment="1">
      <alignment vertical="top"/>
    </xf>
    <xf numFmtId="0" fontId="7" fillId="0" borderId="0" xfId="0" applyFont="1" applyBorder="1" applyAlignment="1" applyProtection="1">
      <protection hidden="1"/>
    </xf>
    <xf numFmtId="0" fontId="9" fillId="3" borderId="0" xfId="0" applyFont="1" applyFill="1" applyAlignment="1">
      <alignment vertical="top"/>
    </xf>
    <xf numFmtId="3" fontId="7" fillId="0" borderId="0" xfId="0" applyNumberFormat="1" applyFont="1" applyBorder="1"/>
    <xf numFmtId="0" fontId="16" fillId="0" borderId="0" xfId="0" applyFont="1" applyBorder="1" applyProtection="1">
      <protection hidden="1"/>
    </xf>
    <xf numFmtId="0" fontId="7" fillId="0" borderId="0" xfId="0" applyFont="1" applyFill="1" applyBorder="1" applyProtection="1">
      <protection hidden="1"/>
    </xf>
    <xf numFmtId="0" fontId="0" fillId="0" borderId="6" xfId="0" applyBorder="1"/>
    <xf numFmtId="0" fontId="0" fillId="0" borderId="2" xfId="0" applyBorder="1"/>
    <xf numFmtId="0" fontId="5" fillId="0" borderId="1" xfId="0" applyFont="1" applyFill="1" applyBorder="1"/>
    <xf numFmtId="0" fontId="9" fillId="0" borderId="0" xfId="0" applyFont="1" applyBorder="1" applyAlignment="1" applyProtection="1">
      <protection hidden="1"/>
    </xf>
    <xf numFmtId="0" fontId="9" fillId="0" borderId="0" xfId="0" applyFont="1" applyBorder="1" applyAlignment="1">
      <alignment horizontal="center"/>
    </xf>
    <xf numFmtId="0" fontId="0" fillId="4" borderId="0" xfId="0" applyFill="1" applyBorder="1"/>
    <xf numFmtId="0" fontId="5" fillId="4" borderId="0" xfId="0" applyFont="1" applyFill="1" applyBorder="1"/>
    <xf numFmtId="0" fontId="0" fillId="3" borderId="0" xfId="0" applyFill="1" applyBorder="1"/>
    <xf numFmtId="0" fontId="2" fillId="0" borderId="0" xfId="0" applyFont="1" applyBorder="1"/>
    <xf numFmtId="0" fontId="2" fillId="5" borderId="0" xfId="0" applyFont="1" applyFill="1"/>
    <xf numFmtId="0" fontId="8" fillId="4" borderId="0" xfId="0" applyFont="1" applyFill="1" applyAlignment="1">
      <alignment vertical="top"/>
    </xf>
    <xf numFmtId="0" fontId="22" fillId="4" borderId="0" xfId="0" applyFont="1" applyFill="1" applyAlignment="1">
      <alignment vertical="top"/>
    </xf>
    <xf numFmtId="3" fontId="0" fillId="0" borderId="0" xfId="0" applyNumberFormat="1"/>
    <xf numFmtId="3" fontId="0" fillId="0" borderId="0" xfId="0" applyNumberFormat="1" applyFill="1"/>
    <xf numFmtId="3" fontId="21" fillId="6" borderId="0" xfId="0" applyNumberFormat="1" applyFont="1" applyFill="1"/>
    <xf numFmtId="3" fontId="0" fillId="0" borderId="0" xfId="0" applyNumberFormat="1" applyFill="1" applyBorder="1"/>
    <xf numFmtId="3" fontId="7" fillId="0" borderId="0" xfId="0" applyNumberFormat="1" applyFont="1" applyFill="1" applyBorder="1" applyAlignment="1">
      <alignment horizontal="right" vertical="center"/>
    </xf>
    <xf numFmtId="3" fontId="7" fillId="0" borderId="0" xfId="0" applyNumberFormat="1" applyFont="1" applyFill="1" applyBorder="1" applyAlignment="1"/>
    <xf numFmtId="3" fontId="7" fillId="0" borderId="0" xfId="0" applyNumberFormat="1" applyFont="1" applyAlignment="1"/>
    <xf numFmtId="0" fontId="0" fillId="0" borderId="0" xfId="0" applyBorder="1" applyAlignment="1">
      <alignment vertical="top"/>
    </xf>
    <xf numFmtId="0" fontId="2" fillId="0" borderId="0" xfId="0" applyFont="1" applyBorder="1" applyAlignment="1">
      <alignment vertical="top"/>
    </xf>
    <xf numFmtId="0" fontId="2" fillId="0" borderId="0" xfId="0" applyFont="1" applyAlignment="1" applyProtection="1">
      <protection hidden="1"/>
    </xf>
    <xf numFmtId="3" fontId="17" fillId="0" borderId="0" xfId="0" applyNumberFormat="1" applyFont="1" applyFill="1" applyBorder="1" applyAlignment="1">
      <alignment horizontal="left"/>
    </xf>
    <xf numFmtId="3" fontId="7" fillId="0" borderId="0" xfId="0" applyNumberFormat="1" applyFont="1" applyFill="1" applyBorder="1" applyAlignment="1">
      <alignment horizontal="left"/>
    </xf>
    <xf numFmtId="3" fontId="16" fillId="0" borderId="0" xfId="0" applyNumberFormat="1" applyFont="1" applyFill="1" applyBorder="1" applyAlignment="1">
      <alignment horizontal="left"/>
    </xf>
    <xf numFmtId="0" fontId="7" fillId="0" borderId="0" xfId="0" applyFont="1" applyFill="1" applyAlignment="1">
      <alignment vertical="top"/>
    </xf>
    <xf numFmtId="0" fontId="12" fillId="0" borderId="0" xfId="0" applyFont="1" applyBorder="1" applyAlignment="1">
      <alignment vertical="top"/>
    </xf>
    <xf numFmtId="0" fontId="1" fillId="0" borderId="0" xfId="0" applyFont="1"/>
    <xf numFmtId="0" fontId="12" fillId="0" borderId="0" xfId="0" applyFont="1" applyAlignment="1">
      <alignment vertical="top"/>
    </xf>
    <xf numFmtId="3" fontId="7" fillId="0" borderId="0" xfId="0" applyNumberFormat="1" applyFont="1" applyFill="1" applyAlignment="1">
      <alignment horizontal="center"/>
    </xf>
    <xf numFmtId="0" fontId="3" fillId="0" borderId="0" xfId="0" applyFont="1" applyBorder="1" applyAlignment="1">
      <alignment vertical="top"/>
    </xf>
    <xf numFmtId="0" fontId="38" fillId="0" borderId="0" xfId="0" applyFont="1"/>
    <xf numFmtId="0" fontId="7" fillId="11" borderId="0" xfId="0" applyFont="1" applyFill="1"/>
    <xf numFmtId="0" fontId="3" fillId="0" borderId="0" xfId="0" applyFont="1" applyAlignment="1" applyProtection="1">
      <alignment horizontal="left"/>
      <protection hidden="1"/>
    </xf>
    <xf numFmtId="0" fontId="3" fillId="0" borderId="8" xfId="0" applyFont="1" applyBorder="1" applyAlignment="1" applyProtection="1">
      <alignment horizontal="left"/>
      <protection hidden="1"/>
    </xf>
    <xf numFmtId="0" fontId="3" fillId="0" borderId="0" xfId="0" applyFont="1" applyBorder="1" applyAlignment="1" applyProtection="1">
      <alignment horizontal="center"/>
      <protection hidden="1"/>
    </xf>
    <xf numFmtId="0" fontId="2" fillId="10" borderId="0" xfId="0" applyFont="1" applyFill="1"/>
    <xf numFmtId="0" fontId="2" fillId="4" borderId="0" xfId="0" applyFont="1" applyFill="1"/>
    <xf numFmtId="0" fontId="2" fillId="0" borderId="0" xfId="0" applyFont="1" applyAlignment="1">
      <alignment vertical="top"/>
    </xf>
    <xf numFmtId="0" fontId="2" fillId="0" borderId="2" xfId="0" applyFont="1" applyBorder="1"/>
    <xf numFmtId="0" fontId="2" fillId="0" borderId="1" xfId="0" applyFont="1" applyBorder="1"/>
    <xf numFmtId="0" fontId="7" fillId="0" borderId="0" xfId="0" applyFont="1" applyAlignment="1" applyProtection="1">
      <alignment horizontal="center"/>
      <protection hidden="1"/>
    </xf>
    <xf numFmtId="0" fontId="5" fillId="0" borderId="0" xfId="0" applyFont="1" applyBorder="1" applyAlignment="1">
      <alignment vertical="top"/>
    </xf>
    <xf numFmtId="0" fontId="2" fillId="3" borderId="0" xfId="0" applyFont="1" applyFill="1" applyBorder="1" applyAlignment="1">
      <alignment vertical="top"/>
    </xf>
    <xf numFmtId="0" fontId="3" fillId="4" borderId="0" xfId="0" applyFont="1" applyFill="1" applyBorder="1"/>
    <xf numFmtId="0" fontId="2" fillId="4" borderId="0" xfId="0" applyFont="1" applyFill="1" applyBorder="1"/>
    <xf numFmtId="0" fontId="3" fillId="4" borderId="0" xfId="0" applyFont="1" applyFill="1" applyBorder="1" applyAlignment="1">
      <alignment vertical="top"/>
    </xf>
    <xf numFmtId="0" fontId="2" fillId="0" borderId="0" xfId="0" applyFont="1" applyBorder="1" applyAlignment="1"/>
    <xf numFmtId="0" fontId="2" fillId="4" borderId="0" xfId="0" applyFont="1" applyFill="1" applyBorder="1" applyAlignment="1">
      <alignment vertical="center"/>
    </xf>
    <xf numFmtId="0" fontId="22" fillId="3" borderId="0" xfId="0" applyFont="1" applyFill="1" applyAlignment="1">
      <alignment vertical="top"/>
    </xf>
    <xf numFmtId="0" fontId="0" fillId="0" borderId="0" xfId="0" applyFill="1" applyBorder="1" applyAlignment="1" applyProtection="1">
      <protection hidden="1"/>
    </xf>
    <xf numFmtId="0" fontId="5" fillId="0" borderId="0" xfId="0" applyFont="1"/>
    <xf numFmtId="0" fontId="3" fillId="0" borderId="0" xfId="0" applyFont="1"/>
    <xf numFmtId="0" fontId="12" fillId="0" borderId="0" xfId="0" applyFont="1"/>
    <xf numFmtId="3" fontId="2" fillId="4" borderId="0" xfId="0" applyNumberFormat="1" applyFont="1" applyFill="1" applyAlignment="1">
      <alignment horizontal="center"/>
    </xf>
    <xf numFmtId="0" fontId="5" fillId="0" borderId="0" xfId="0" applyFont="1" applyAlignment="1">
      <alignment vertical="top"/>
    </xf>
    <xf numFmtId="0" fontId="14" fillId="0" borderId="0" xfId="0" applyFont="1"/>
    <xf numFmtId="0" fontId="15" fillId="0" borderId="0" xfId="0" applyFont="1"/>
    <xf numFmtId="0" fontId="28" fillId="0" borderId="0" xfId="0" applyFont="1" applyFill="1"/>
    <xf numFmtId="49" fontId="3" fillId="3" borderId="0" xfId="0" applyNumberFormat="1" applyFont="1" applyFill="1" applyBorder="1" applyAlignment="1" applyProtection="1">
      <alignment horizontal="left" indent="3"/>
      <protection hidden="1"/>
    </xf>
    <xf numFmtId="0" fontId="12" fillId="0" borderId="0" xfId="0" applyFont="1" applyAlignment="1">
      <alignment horizontal="center"/>
    </xf>
    <xf numFmtId="0" fontId="3" fillId="0" borderId="0" xfId="0" applyFont="1" applyAlignment="1">
      <alignment vertical="top"/>
    </xf>
    <xf numFmtId="0" fontId="3" fillId="0" borderId="0" xfId="0" applyFont="1" applyAlignment="1">
      <alignment horizontal="left" wrapText="1"/>
    </xf>
    <xf numFmtId="0" fontId="12" fillId="3" borderId="0" xfId="0" applyFont="1" applyFill="1" applyAlignment="1">
      <alignment horizontal="center"/>
    </xf>
    <xf numFmtId="0" fontId="15" fillId="0" borderId="0" xfId="0" applyFont="1" applyAlignment="1">
      <alignment horizontal="center"/>
    </xf>
    <xf numFmtId="0" fontId="12" fillId="3" borderId="0" xfId="0" applyFont="1" applyFill="1" applyAlignment="1">
      <alignment horizontal="left"/>
    </xf>
    <xf numFmtId="0" fontId="3" fillId="3" borderId="0" xfId="0" applyFont="1" applyFill="1"/>
    <xf numFmtId="0" fontId="12" fillId="4" borderId="0" xfId="0" applyFont="1" applyFill="1" applyAlignment="1">
      <alignment horizontal="center"/>
    </xf>
    <xf numFmtId="0" fontId="28" fillId="0" borderId="0" xfId="0" applyFont="1"/>
    <xf numFmtId="0" fontId="3" fillId="0" borderId="0" xfId="0" applyFont="1" applyFill="1"/>
    <xf numFmtId="0" fontId="1" fillId="0" borderId="0" xfId="0" applyFont="1" applyFill="1"/>
    <xf numFmtId="0" fontId="12" fillId="3" borderId="0" xfId="0" applyFont="1" applyFill="1" applyAlignment="1">
      <alignment vertical="top"/>
    </xf>
    <xf numFmtId="0" fontId="3" fillId="4" borderId="0" xfId="0" applyFont="1" applyFill="1"/>
    <xf numFmtId="0" fontId="5" fillId="3" borderId="0" xfId="0" applyFont="1" applyFill="1" applyAlignment="1">
      <alignment vertical="top"/>
    </xf>
    <xf numFmtId="0" fontId="3" fillId="0" borderId="0" xfId="0" applyFont="1" applyFill="1" applyBorder="1" applyAlignment="1">
      <alignment vertical="top"/>
    </xf>
    <xf numFmtId="0" fontId="9" fillId="0" borderId="9" xfId="0" applyFont="1" applyBorder="1" applyAlignment="1">
      <alignment horizontal="center"/>
    </xf>
    <xf numFmtId="0" fontId="7" fillId="0" borderId="0" xfId="0" applyFont="1" applyFill="1" applyAlignment="1">
      <alignment horizontal="left"/>
    </xf>
    <xf numFmtId="3" fontId="3" fillId="4" borderId="0" xfId="0" applyNumberFormat="1" applyFont="1" applyFill="1" applyAlignment="1">
      <alignment horizontal="center"/>
    </xf>
    <xf numFmtId="0" fontId="7" fillId="0" borderId="0" xfId="0" applyFont="1" applyFill="1" applyBorder="1" applyAlignment="1" applyProtection="1">
      <protection hidden="1"/>
    </xf>
    <xf numFmtId="0" fontId="15" fillId="4" borderId="0" xfId="0" applyFont="1" applyFill="1" applyBorder="1" applyAlignment="1">
      <alignment horizontal="center"/>
    </xf>
    <xf numFmtId="0" fontId="12" fillId="4" borderId="0" xfId="0" applyFont="1" applyFill="1" applyBorder="1" applyAlignment="1">
      <alignment horizontal="center"/>
    </xf>
    <xf numFmtId="165" fontId="12" fillId="0" borderId="0" xfId="0" applyNumberFormat="1" applyFont="1" applyBorder="1"/>
    <xf numFmtId="0" fontId="7" fillId="0" borderId="0" xfId="0" applyFont="1" applyFill="1" applyBorder="1"/>
    <xf numFmtId="0" fontId="15" fillId="3" borderId="0" xfId="0" applyFont="1" applyFill="1" applyAlignment="1">
      <alignment vertical="top"/>
    </xf>
    <xf numFmtId="0" fontId="15" fillId="11" borderId="0" xfId="0" applyFont="1" applyFill="1" applyAlignment="1">
      <alignment horizontal="center"/>
    </xf>
    <xf numFmtId="0" fontId="14" fillId="0" borderId="0" xfId="0" applyFont="1" applyBorder="1" applyAlignment="1" applyProtection="1">
      <alignment horizontal="center"/>
      <protection hidden="1"/>
    </xf>
    <xf numFmtId="0" fontId="14" fillId="0" borderId="0" xfId="0" applyFont="1" applyFill="1" applyBorder="1" applyAlignment="1" applyProtection="1">
      <protection hidden="1"/>
    </xf>
    <xf numFmtId="0" fontId="15" fillId="4" borderId="0" xfId="0" applyFont="1" applyFill="1" applyAlignment="1">
      <alignment vertical="top"/>
    </xf>
    <xf numFmtId="0" fontId="3" fillId="0" borderId="10" xfId="0" applyFont="1" applyBorder="1" applyAlignment="1">
      <alignment horizontal="center" vertical="center"/>
    </xf>
    <xf numFmtId="0" fontId="2" fillId="0" borderId="0" xfId="0" applyFont="1" applyBorder="1" applyProtection="1">
      <protection hidden="1"/>
    </xf>
    <xf numFmtId="0" fontId="2" fillId="0" borderId="0" xfId="0" applyFont="1" applyProtection="1">
      <protection hidden="1"/>
    </xf>
    <xf numFmtId="0" fontId="5" fillId="0" borderId="0" xfId="0" applyFont="1" applyAlignment="1" applyProtection="1">
      <alignment horizontal="left"/>
      <protection hidden="1"/>
    </xf>
    <xf numFmtId="0" fontId="2" fillId="0" borderId="0" xfId="0" applyFont="1" applyProtection="1">
      <protection locked="0"/>
    </xf>
    <xf numFmtId="0" fontId="3" fillId="0" borderId="0" xfId="0" applyFont="1" applyBorder="1" applyProtection="1">
      <protection hidden="1"/>
    </xf>
    <xf numFmtId="0" fontId="3" fillId="0" borderId="0" xfId="0" applyFont="1" applyProtection="1">
      <protection hidden="1"/>
    </xf>
    <xf numFmtId="0" fontId="3" fillId="0" borderId="0" xfId="0" applyFont="1" applyAlignment="1" applyProtection="1">
      <alignment horizontal="left" vertical="top" wrapText="1" indent="3"/>
      <protection hidden="1"/>
    </xf>
    <xf numFmtId="0" fontId="3" fillId="0" borderId="0" xfId="0" applyFont="1" applyAlignment="1" applyProtection="1">
      <alignment horizontal="left" vertical="top" wrapText="1" indent="2"/>
      <protection hidden="1"/>
    </xf>
    <xf numFmtId="0" fontId="3" fillId="0" borderId="0" xfId="0" applyFont="1" applyAlignment="1" applyProtection="1">
      <alignment vertical="top" wrapText="1"/>
      <protection hidden="1"/>
    </xf>
    <xf numFmtId="0" fontId="12" fillId="0" borderId="0" xfId="0" applyFont="1" applyAlignment="1" applyProtection="1">
      <alignment horizontal="left"/>
      <protection hidden="1"/>
    </xf>
    <xf numFmtId="0" fontId="3" fillId="0" borderId="0" xfId="0" applyFont="1" applyProtection="1">
      <protection locked="0"/>
    </xf>
    <xf numFmtId="0" fontId="2" fillId="0" borderId="0" xfId="0" applyFont="1" applyAlignment="1" applyProtection="1">
      <alignment horizontal="left" vertical="top" wrapText="1" indent="3"/>
      <protection hidden="1"/>
    </xf>
    <xf numFmtId="0" fontId="2" fillId="0" borderId="0" xfId="0" applyFont="1" applyAlignment="1" applyProtection="1">
      <alignment horizontal="left" vertical="top" wrapText="1" indent="2"/>
      <protection hidden="1"/>
    </xf>
    <xf numFmtId="0" fontId="2" fillId="0" borderId="0" xfId="0" applyFont="1" applyAlignment="1" applyProtection="1">
      <alignment vertical="top" wrapText="1"/>
      <protection hidden="1"/>
    </xf>
    <xf numFmtId="0" fontId="2" fillId="0" borderId="0" xfId="0" applyFont="1" applyAlignment="1" applyProtection="1">
      <alignment horizontal="left" vertical="top" wrapText="1"/>
      <protection hidden="1"/>
    </xf>
    <xf numFmtId="0" fontId="2" fillId="0" borderId="0" xfId="0" applyFont="1" applyBorder="1" applyAlignment="1" applyProtection="1">
      <alignment horizontal="left" vertical="top" wrapText="1" indent="3"/>
      <protection hidden="1"/>
    </xf>
    <xf numFmtId="0" fontId="2" fillId="0" borderId="0" xfId="0" applyFont="1" applyBorder="1" applyAlignment="1" applyProtection="1">
      <alignment horizontal="left" vertical="top" wrapText="1" indent="2"/>
      <protection hidden="1"/>
    </xf>
    <xf numFmtId="3" fontId="2" fillId="0" borderId="0" xfId="0" applyNumberFormat="1" applyFont="1" applyBorder="1"/>
    <xf numFmtId="0" fontId="3" fillId="0" borderId="0" xfId="0" applyFont="1" applyAlignment="1" applyProtection="1">
      <alignment horizontal="justify" vertical="top" wrapText="1"/>
      <protection hidden="1"/>
    </xf>
    <xf numFmtId="3" fontId="2" fillId="7" borderId="11" xfId="0" applyNumberFormat="1" applyFont="1" applyFill="1" applyBorder="1" applyAlignment="1">
      <alignment horizontal="center"/>
    </xf>
    <xf numFmtId="0" fontId="12" fillId="0" borderId="0" xfId="0" applyFont="1" applyAlignment="1" applyProtection="1">
      <alignment wrapText="1"/>
      <protection hidden="1"/>
    </xf>
    <xf numFmtId="0" fontId="12" fillId="0" borderId="0" xfId="0" applyFont="1" applyAlignment="1" applyProtection="1">
      <alignment vertical="top" wrapText="1"/>
      <protection hidden="1"/>
    </xf>
    <xf numFmtId="0" fontId="12" fillId="4" borderId="0" xfId="0" applyFont="1" applyFill="1" applyAlignment="1" applyProtection="1">
      <alignment horizontal="center" vertical="top" wrapText="1"/>
      <protection hidden="1"/>
    </xf>
    <xf numFmtId="0" fontId="1" fillId="4" borderId="0" xfId="0" applyFont="1" applyFill="1" applyAlignment="1" applyProtection="1">
      <alignment horizontal="center" vertical="top" wrapText="1"/>
      <protection hidden="1"/>
    </xf>
    <xf numFmtId="0" fontId="12" fillId="0" borderId="0" xfId="0" applyFont="1" applyAlignment="1" applyProtection="1">
      <alignment horizontal="center" vertical="top" wrapText="1"/>
      <protection hidden="1"/>
    </xf>
    <xf numFmtId="0" fontId="1" fillId="0" borderId="0" xfId="0" applyFont="1" applyAlignment="1" applyProtection="1">
      <alignment horizontal="center" vertical="top" wrapText="1"/>
      <protection hidden="1"/>
    </xf>
    <xf numFmtId="0" fontId="2" fillId="0" borderId="0" xfId="0" applyFont="1" applyAlignment="1" applyProtection="1">
      <alignment horizontal="left" indent="2"/>
      <protection hidden="1"/>
    </xf>
    <xf numFmtId="0" fontId="0" fillId="0" borderId="0" xfId="0" applyFill="1" applyBorder="1" applyAlignment="1">
      <alignment horizontal="center"/>
    </xf>
    <xf numFmtId="0" fontId="2" fillId="0" borderId="0" xfId="0" applyFont="1" applyFill="1" applyBorder="1"/>
    <xf numFmtId="0" fontId="5" fillId="0" borderId="0" xfId="0" applyFont="1" applyFill="1"/>
    <xf numFmtId="0" fontId="0" fillId="0" borderId="0" xfId="0" applyAlignment="1">
      <alignment horizontal="center"/>
    </xf>
    <xf numFmtId="0" fontId="2" fillId="0" borderId="0" xfId="0" applyFont="1" applyFill="1" applyBorder="1" applyProtection="1">
      <protection hidden="1"/>
    </xf>
    <xf numFmtId="0" fontId="2" fillId="0" borderId="0" xfId="0" applyFont="1" applyFill="1" applyBorder="1" applyAlignment="1" applyProtection="1">
      <alignment horizontal="center"/>
      <protection hidden="1"/>
    </xf>
    <xf numFmtId="0" fontId="5" fillId="0" borderId="0" xfId="0" applyFont="1" applyFill="1" applyAlignment="1" applyProtection="1">
      <protection hidden="1"/>
    </xf>
    <xf numFmtId="0" fontId="2" fillId="0" borderId="0" xfId="0" applyFont="1" applyFill="1" applyBorder="1" applyAlignment="1">
      <alignment horizontal="center"/>
    </xf>
    <xf numFmtId="0" fontId="2" fillId="0" borderId="0" xfId="0" applyFont="1" applyFill="1" applyBorder="1" applyAlignment="1">
      <alignment vertical="top"/>
    </xf>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30" fillId="0" borderId="0" xfId="0" applyFont="1" applyFill="1" applyBorder="1" applyAlignment="1">
      <alignment vertical="top"/>
    </xf>
    <xf numFmtId="0" fontId="30" fillId="0" borderId="0" xfId="0" applyFont="1" applyFill="1" applyBorder="1"/>
    <xf numFmtId="0" fontId="30" fillId="0" borderId="0" xfId="0" applyFont="1" applyFill="1"/>
    <xf numFmtId="0" fontId="2" fillId="0" borderId="0" xfId="0" applyFont="1" applyFill="1" applyAlignment="1">
      <alignment horizontal="center"/>
    </xf>
    <xf numFmtId="0" fontId="2" fillId="0" borderId="0" xfId="0" applyFont="1" applyAlignment="1">
      <alignment horizontal="center"/>
    </xf>
    <xf numFmtId="0" fontId="9" fillId="0" borderId="0" xfId="0" applyFont="1" applyFill="1" applyBorder="1" applyAlignment="1">
      <alignment vertical="top"/>
    </xf>
    <xf numFmtId="0" fontId="9" fillId="0" borderId="0" xfId="0" applyFont="1" applyFill="1" applyBorder="1" applyAlignment="1" applyProtection="1">
      <protection hidden="1"/>
    </xf>
    <xf numFmtId="0" fontId="5" fillId="0" borderId="0" xfId="0" applyFont="1" applyFill="1" applyBorder="1"/>
    <xf numFmtId="0" fontId="8" fillId="0" borderId="0" xfId="0" applyFont="1" applyFill="1" applyBorder="1"/>
    <xf numFmtId="3" fontId="16" fillId="0" borderId="0" xfId="0" applyNumberFormat="1" applyFont="1" applyFill="1" applyBorder="1" applyAlignment="1">
      <alignment horizontal="center"/>
    </xf>
    <xf numFmtId="0" fontId="3" fillId="0" borderId="0" xfId="0" applyFont="1" applyAlignment="1" applyProtection="1">
      <alignment horizontal="center" vertical="top" wrapText="1"/>
      <protection hidden="1"/>
    </xf>
    <xf numFmtId="0" fontId="3" fillId="0" borderId="0" xfId="0" applyFont="1" applyAlignment="1" applyProtection="1">
      <alignment horizontal="left" indent="2"/>
      <protection hidden="1"/>
    </xf>
    <xf numFmtId="0" fontId="3" fillId="0" borderId="0" xfId="0" applyFont="1" applyBorder="1" applyAlignment="1"/>
    <xf numFmtId="0" fontId="3" fillId="0" borderId="0" xfId="0" applyFont="1" applyBorder="1" applyAlignment="1">
      <alignment wrapText="1"/>
    </xf>
    <xf numFmtId="0" fontId="2" fillId="0" borderId="0" xfId="0" applyFont="1" applyBorder="1" applyAlignment="1">
      <alignment horizontal="right" vertical="center"/>
    </xf>
    <xf numFmtId="3" fontId="2" fillId="7" borderId="0" xfId="0" applyNumberFormat="1" applyFont="1" applyFill="1" applyAlignment="1">
      <alignment horizontal="center"/>
    </xf>
    <xf numFmtId="0" fontId="0" fillId="0" borderId="1" xfId="0" applyBorder="1" applyAlignment="1">
      <alignment horizontal="center"/>
    </xf>
    <xf numFmtId="0" fontId="0" fillId="0" borderId="6" xfId="0" applyBorder="1" applyAlignment="1">
      <alignment horizontal="center"/>
    </xf>
    <xf numFmtId="3" fontId="2" fillId="4" borderId="0" xfId="0" applyNumberFormat="1" applyFont="1" applyFill="1" applyBorder="1" applyAlignment="1">
      <alignment horizontal="center"/>
    </xf>
    <xf numFmtId="0" fontId="5" fillId="4" borderId="0" xfId="0" applyFont="1" applyFill="1" applyBorder="1" applyAlignment="1">
      <alignment horizontal="center" wrapText="1"/>
    </xf>
    <xf numFmtId="0" fontId="3" fillId="0" borderId="0" xfId="0" applyFont="1" applyAlignment="1"/>
    <xf numFmtId="0" fontId="12" fillId="4" borderId="0" xfId="0" applyFont="1" applyFill="1"/>
    <xf numFmtId="0" fontId="3" fillId="0" borderId="0" xfId="0" applyFont="1" applyFill="1" applyBorder="1"/>
    <xf numFmtId="0" fontId="7" fillId="0" borderId="0" xfId="0" applyFont="1" applyFill="1" applyBorder="1" applyAlignment="1">
      <alignment horizontal="left"/>
    </xf>
    <xf numFmtId="0" fontId="6" fillId="0" borderId="0" xfId="0" applyFont="1" applyFill="1" applyBorder="1"/>
    <xf numFmtId="0" fontId="38" fillId="0" borderId="0" xfId="0" applyFont="1" applyFill="1" applyBorder="1" applyAlignment="1">
      <alignment vertical="top"/>
    </xf>
    <xf numFmtId="0" fontId="39" fillId="0" borderId="0" xfId="0" applyFont="1" applyFill="1"/>
    <xf numFmtId="0" fontId="39" fillId="0" borderId="0" xfId="0" applyFont="1" applyFill="1" applyBorder="1" applyAlignment="1">
      <alignment vertical="top"/>
    </xf>
    <xf numFmtId="0" fontId="38" fillId="0" borderId="0" xfId="0" applyFont="1" applyFill="1" applyAlignment="1">
      <alignment vertical="top"/>
    </xf>
    <xf numFmtId="0" fontId="40" fillId="0" borderId="0" xfId="0" applyFont="1" applyFill="1" applyBorder="1"/>
    <xf numFmtId="0" fontId="42" fillId="0" borderId="0" xfId="0" applyFont="1" applyFill="1" applyBorder="1"/>
    <xf numFmtId="0" fontId="3" fillId="0" borderId="0" xfId="0" applyFont="1" applyFill="1" applyBorder="1" applyProtection="1">
      <protection hidden="1"/>
    </xf>
    <xf numFmtId="0" fontId="3" fillId="0" borderId="0" xfId="0" applyFont="1" applyFill="1" applyProtection="1">
      <protection hidden="1"/>
    </xf>
    <xf numFmtId="0" fontId="12" fillId="0" borderId="0" xfId="0" applyFont="1" applyFill="1" applyAlignment="1" applyProtection="1">
      <protection hidden="1"/>
    </xf>
    <xf numFmtId="0" fontId="3" fillId="10" borderId="0" xfId="0" applyFont="1" applyFill="1"/>
    <xf numFmtId="3" fontId="2" fillId="9" borderId="0" xfId="0" applyNumberFormat="1" applyFont="1" applyFill="1" applyBorder="1" applyAlignment="1">
      <alignment horizontal="center" wrapText="1"/>
    </xf>
    <xf numFmtId="0" fontId="3" fillId="3" borderId="0" xfId="0" applyFont="1" applyFill="1" applyBorder="1" applyAlignment="1">
      <alignment vertical="top"/>
    </xf>
    <xf numFmtId="0" fontId="2" fillId="4" borderId="0" xfId="0" applyFont="1" applyFill="1" applyBorder="1" applyAlignment="1">
      <alignment vertical="top"/>
    </xf>
    <xf numFmtId="0" fontId="3" fillId="0" borderId="0" xfId="0" applyFont="1" applyAlignment="1">
      <alignment vertical="top" wrapText="1"/>
    </xf>
    <xf numFmtId="0" fontId="2" fillId="4" borderId="0" xfId="0" applyFont="1" applyFill="1" applyBorder="1" applyAlignment="1">
      <alignment horizontal="center"/>
    </xf>
    <xf numFmtId="0" fontId="32" fillId="0" borderId="0" xfId="0" applyFont="1" applyFill="1" applyAlignment="1"/>
    <xf numFmtId="0" fontId="33" fillId="0" borderId="0" xfId="0" applyFont="1" applyAlignment="1">
      <alignment vertical="top"/>
    </xf>
    <xf numFmtId="0" fontId="33" fillId="0" borderId="0" xfId="0" applyFont="1" applyAlignment="1"/>
    <xf numFmtId="0" fontId="5" fillId="3" borderId="0" xfId="0" applyFont="1" applyFill="1" applyAlignment="1">
      <alignment horizontal="left" vertical="center"/>
    </xf>
    <xf numFmtId="165" fontId="2" fillId="4" borderId="0" xfId="0" applyNumberFormat="1" applyFont="1" applyFill="1" applyBorder="1" applyAlignment="1">
      <alignment horizontal="center"/>
    </xf>
    <xf numFmtId="3" fontId="2" fillId="4" borderId="0" xfId="0" applyNumberFormat="1" applyFont="1" applyFill="1" applyBorder="1"/>
    <xf numFmtId="0" fontId="3" fillId="0" borderId="0" xfId="0" applyFont="1" applyFill="1" applyBorder="1" applyAlignment="1" applyProtection="1">
      <alignment horizontal="center"/>
      <protection hidden="1"/>
    </xf>
    <xf numFmtId="0" fontId="3" fillId="3" borderId="0" xfId="0" applyFont="1" applyFill="1" applyAlignment="1" applyProtection="1">
      <alignment horizontal="center"/>
      <protection hidden="1"/>
    </xf>
    <xf numFmtId="0" fontId="3" fillId="0" borderId="1" xfId="0" applyFont="1" applyFill="1" applyBorder="1" applyAlignment="1">
      <alignment horizontal="center"/>
    </xf>
    <xf numFmtId="0" fontId="3" fillId="0" borderId="1" xfId="0" applyFont="1" applyBorder="1" applyAlignment="1">
      <alignment horizontal="center"/>
    </xf>
    <xf numFmtId="0" fontId="3" fillId="0" borderId="6" xfId="0" applyFont="1" applyFill="1" applyBorder="1" applyAlignment="1">
      <alignment horizontal="center"/>
    </xf>
    <xf numFmtId="0" fontId="3" fillId="0" borderId="0" xfId="0" applyFont="1" applyFill="1" applyAlignment="1">
      <alignment horizontal="center"/>
    </xf>
    <xf numFmtId="0" fontId="3" fillId="0" borderId="0" xfId="0" applyFont="1" applyAlignment="1">
      <alignment horizontal="center"/>
    </xf>
    <xf numFmtId="0" fontId="9" fillId="3" borderId="0" xfId="0" applyFont="1" applyFill="1" applyAlignment="1">
      <alignment horizontal="center" vertical="top"/>
    </xf>
    <xf numFmtId="0" fontId="5" fillId="4" borderId="0" xfId="0" applyFont="1" applyFill="1" applyBorder="1" applyAlignment="1">
      <alignment horizontal="center"/>
    </xf>
    <xf numFmtId="0" fontId="0" fillId="0" borderId="0" xfId="0" applyBorder="1" applyAlignment="1">
      <alignment horizontal="center" vertical="top"/>
    </xf>
    <xf numFmtId="0" fontId="16" fillId="0" borderId="0" xfId="0" applyFont="1" applyAlignment="1" applyProtection="1">
      <alignment horizontal="center"/>
      <protection hidden="1"/>
    </xf>
    <xf numFmtId="0" fontId="16" fillId="0" borderId="0" xfId="0" applyFont="1" applyAlignment="1">
      <alignment horizontal="center"/>
    </xf>
    <xf numFmtId="165" fontId="3" fillId="0" borderId="1" xfId="0" applyNumberFormat="1" applyFont="1" applyBorder="1" applyAlignment="1">
      <alignment horizontal="center"/>
    </xf>
    <xf numFmtId="165" fontId="3" fillId="0" borderId="1" xfId="0" applyNumberFormat="1" applyFont="1" applyFill="1" applyBorder="1" applyAlignment="1">
      <alignment horizontal="center"/>
    </xf>
    <xf numFmtId="0" fontId="12" fillId="0" borderId="1" xfId="0" applyFont="1" applyFill="1" applyBorder="1" applyAlignment="1">
      <alignment horizontal="center"/>
    </xf>
    <xf numFmtId="0" fontId="3" fillId="0" borderId="1" xfId="0" applyFont="1" applyFill="1" applyBorder="1" applyAlignment="1">
      <alignment horizontal="center" wrapText="1"/>
    </xf>
    <xf numFmtId="0" fontId="3" fillId="0" borderId="2" xfId="0" applyFont="1" applyFill="1" applyBorder="1" applyAlignment="1">
      <alignment horizontal="center"/>
    </xf>
    <xf numFmtId="0" fontId="3" fillId="0" borderId="2" xfId="0" quotePrefix="1" applyFont="1" applyFill="1" applyBorder="1" applyAlignment="1">
      <alignment horizontal="center"/>
    </xf>
    <xf numFmtId="0" fontId="3" fillId="0" borderId="1" xfId="0" quotePrefix="1" applyFont="1" applyFill="1" applyBorder="1" applyAlignment="1">
      <alignment horizontal="center"/>
    </xf>
    <xf numFmtId="0" fontId="12" fillId="0" borderId="6" xfId="0" applyFont="1" applyFill="1" applyBorder="1" applyAlignment="1">
      <alignment horizontal="center"/>
    </xf>
    <xf numFmtId="0" fontId="12" fillId="0" borderId="1" xfId="0" applyFont="1" applyBorder="1" applyAlignment="1">
      <alignment horizontal="center"/>
    </xf>
    <xf numFmtId="0" fontId="3" fillId="0" borderId="1" xfId="0" applyFont="1" applyBorder="1" applyAlignment="1">
      <alignment horizontal="center" wrapText="1"/>
    </xf>
    <xf numFmtId="0" fontId="3" fillId="0" borderId="2" xfId="0" applyFont="1" applyBorder="1" applyAlignment="1">
      <alignment horizontal="center"/>
    </xf>
    <xf numFmtId="0" fontId="3" fillId="0" borderId="2" xfId="0" quotePrefix="1" applyFont="1" applyBorder="1" applyAlignment="1">
      <alignment horizontal="center"/>
    </xf>
    <xf numFmtId="0" fontId="3" fillId="0" borderId="1" xfId="0" quotePrefix="1" applyFont="1" applyBorder="1" applyAlignment="1">
      <alignment horizontal="center"/>
    </xf>
    <xf numFmtId="0" fontId="3" fillId="0" borderId="6" xfId="0" quotePrefix="1" applyFont="1" applyBorder="1" applyAlignment="1">
      <alignment horizontal="center"/>
    </xf>
    <xf numFmtId="0" fontId="3" fillId="0" borderId="6" xfId="0" applyFont="1" applyBorder="1" applyAlignment="1">
      <alignment horizontal="center"/>
    </xf>
    <xf numFmtId="0" fontId="0" fillId="0" borderId="0" xfId="0" applyAlignment="1">
      <alignment horizontal="left"/>
    </xf>
    <xf numFmtId="0" fontId="3" fillId="0" borderId="0" xfId="0" applyFont="1" applyAlignment="1">
      <alignment horizontal="right"/>
    </xf>
    <xf numFmtId="3" fontId="3" fillId="4" borderId="0" xfId="0" applyNumberFormat="1" applyFont="1" applyFill="1" applyBorder="1" applyAlignment="1">
      <alignment horizontal="center"/>
    </xf>
    <xf numFmtId="0" fontId="3" fillId="0" borderId="1" xfId="0" applyFont="1" applyFill="1" applyBorder="1" applyAlignment="1">
      <alignment horizontal="center" vertical="top"/>
    </xf>
    <xf numFmtId="0" fontId="3" fillId="0" borderId="6" xfId="0" quotePrefix="1" applyFont="1" applyFill="1" applyBorder="1" applyAlignment="1">
      <alignment horizontal="center"/>
    </xf>
    <xf numFmtId="165" fontId="14" fillId="0" borderId="1" xfId="0" applyNumberFormat="1" applyFont="1" applyBorder="1" applyAlignment="1">
      <alignment horizontal="center"/>
    </xf>
    <xf numFmtId="165" fontId="14" fillId="0" borderId="1" xfId="0" applyNumberFormat="1" applyFont="1" applyFill="1" applyBorder="1" applyAlignment="1">
      <alignment horizontal="center"/>
    </xf>
    <xf numFmtId="0" fontId="15" fillId="0" borderId="1" xfId="0" applyFont="1" applyFill="1" applyBorder="1" applyAlignment="1">
      <alignment horizontal="center"/>
    </xf>
    <xf numFmtId="0" fontId="14" fillId="0" borderId="1" xfId="0" applyFont="1" applyFill="1" applyBorder="1" applyAlignment="1">
      <alignment horizontal="center" wrapText="1"/>
    </xf>
    <xf numFmtId="0" fontId="14" fillId="0" borderId="1" xfId="0" applyFont="1" applyFill="1" applyBorder="1" applyAlignment="1">
      <alignment horizontal="center"/>
    </xf>
    <xf numFmtId="0" fontId="14" fillId="0" borderId="2" xfId="0" applyFont="1" applyFill="1" applyBorder="1" applyAlignment="1">
      <alignment horizontal="center"/>
    </xf>
    <xf numFmtId="0" fontId="14" fillId="0" borderId="2" xfId="0" quotePrefix="1" applyFont="1" applyFill="1" applyBorder="1" applyAlignment="1">
      <alignment horizontal="center"/>
    </xf>
    <xf numFmtId="0" fontId="14" fillId="0" borderId="1" xfId="0" quotePrefix="1" applyFont="1" applyFill="1" applyBorder="1" applyAlignment="1">
      <alignment horizontal="center"/>
    </xf>
    <xf numFmtId="0" fontId="14" fillId="0" borderId="4" xfId="0" quotePrefix="1" applyFont="1" applyFill="1" applyBorder="1" applyAlignment="1">
      <alignment horizontal="center"/>
    </xf>
    <xf numFmtId="0" fontId="42" fillId="0" borderId="0" xfId="0" applyFont="1" applyFill="1" applyBorder="1" applyAlignment="1">
      <alignment horizontal="right"/>
    </xf>
    <xf numFmtId="0" fontId="42" fillId="0" borderId="0" xfId="0" applyFont="1" applyFill="1" applyBorder="1" applyAlignment="1">
      <alignment horizontal="center"/>
    </xf>
    <xf numFmtId="49" fontId="3" fillId="0" borderId="2" xfId="0" quotePrefix="1" applyNumberFormat="1" applyFont="1" applyFill="1" applyBorder="1" applyAlignment="1">
      <alignment horizontal="center"/>
    </xf>
    <xf numFmtId="0" fontId="3" fillId="0" borderId="4" xfId="0" applyFont="1" applyFill="1" applyBorder="1" applyAlignment="1">
      <alignment horizontal="center"/>
    </xf>
    <xf numFmtId="0" fontId="2" fillId="0" borderId="0" xfId="0" applyFont="1" applyBorder="1" applyAlignment="1" applyProtection="1">
      <alignment horizontal="left" vertical="top" wrapText="1"/>
      <protection hidden="1"/>
    </xf>
    <xf numFmtId="0" fontId="3" fillId="0" borderId="12" xfId="0" applyFont="1" applyFill="1" applyBorder="1" applyAlignment="1" applyProtection="1">
      <alignment horizontal="justify" vertical="top" wrapText="1"/>
      <protection hidden="1"/>
    </xf>
    <xf numFmtId="0" fontId="3" fillId="0" borderId="4" xfId="0" applyFont="1" applyFill="1" applyBorder="1" applyAlignment="1" applyProtection="1">
      <alignment horizontal="justify" vertical="top" wrapText="1"/>
      <protection hidden="1"/>
    </xf>
    <xf numFmtId="0" fontId="3" fillId="0" borderId="2" xfId="0" applyFont="1" applyFill="1" applyBorder="1" applyAlignment="1" applyProtection="1">
      <alignment horizontal="center" wrapText="1"/>
      <protection hidden="1"/>
    </xf>
    <xf numFmtId="0" fontId="3" fillId="0" borderId="2" xfId="0" applyFont="1" applyFill="1" applyBorder="1" applyAlignment="1" applyProtection="1">
      <alignment horizontal="center" vertical="top" wrapText="1"/>
      <protection hidden="1"/>
    </xf>
    <xf numFmtId="0" fontId="3" fillId="0" borderId="0" xfId="0" applyFont="1" applyFill="1" applyBorder="1" applyAlignment="1">
      <alignment horizontal="center"/>
    </xf>
    <xf numFmtId="0" fontId="11" fillId="0" borderId="0" xfId="0" applyFont="1" applyFill="1"/>
    <xf numFmtId="0" fontId="3" fillId="4" borderId="0" xfId="0" applyFont="1" applyFill="1" applyBorder="1" applyAlignment="1">
      <alignment horizontal="center"/>
    </xf>
    <xf numFmtId="0" fontId="3" fillId="3" borderId="0" xfId="0" applyFont="1" applyFill="1" applyAlignment="1">
      <alignment horizontal="center"/>
    </xf>
    <xf numFmtId="0" fontId="3" fillId="4" borderId="0" xfId="0" applyFont="1" applyFill="1" applyAlignment="1">
      <alignment horizontal="center" wrapText="1"/>
    </xf>
    <xf numFmtId="0" fontId="3" fillId="0" borderId="9" xfId="0" applyFont="1" applyBorder="1" applyAlignment="1">
      <alignment horizontal="center"/>
    </xf>
    <xf numFmtId="0" fontId="0" fillId="0" borderId="1" xfId="0" applyBorder="1" applyAlignment="1">
      <alignment horizontal="left"/>
    </xf>
    <xf numFmtId="0" fontId="5" fillId="0" borderId="1" xfId="0" applyFont="1" applyBorder="1"/>
    <xf numFmtId="0" fontId="0" fillId="0" borderId="6" xfId="0" applyBorder="1" applyAlignment="1">
      <alignment horizontal="left"/>
    </xf>
    <xf numFmtId="0" fontId="0" fillId="0" borderId="1" xfId="0" applyFill="1" applyBorder="1" applyAlignment="1">
      <alignment horizontal="left"/>
    </xf>
    <xf numFmtId="0" fontId="0" fillId="0" borderId="1" xfId="0" applyBorder="1" applyAlignment="1">
      <alignment horizontal="right"/>
    </xf>
    <xf numFmtId="0" fontId="2" fillId="0" borderId="1" xfId="0" applyFont="1" applyBorder="1" applyAlignment="1">
      <alignment horizontal="left"/>
    </xf>
    <xf numFmtId="0" fontId="2" fillId="0" borderId="1" xfId="0" quotePrefix="1"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2" fillId="0" borderId="0" xfId="0" applyFont="1" applyBorder="1" applyAlignment="1">
      <alignment horizontal="left"/>
    </xf>
    <xf numFmtId="0" fontId="0" fillId="0" borderId="11" xfId="0" applyBorder="1"/>
    <xf numFmtId="49" fontId="5" fillId="12" borderId="13" xfId="0" applyNumberFormat="1" applyFont="1" applyFill="1" applyBorder="1" applyProtection="1">
      <protection hidden="1"/>
    </xf>
    <xf numFmtId="0" fontId="3" fillId="0" borderId="0" xfId="0" applyFont="1" applyAlignment="1">
      <alignment horizontal="left"/>
    </xf>
    <xf numFmtId="0" fontId="12" fillId="0" borderId="0" xfId="0" applyFont="1" applyFill="1" applyAlignment="1">
      <alignment horizontal="center"/>
    </xf>
    <xf numFmtId="165" fontId="7" fillId="0" borderId="0" xfId="0" applyNumberFormat="1" applyFont="1" applyFill="1" applyAlignment="1">
      <alignment horizontal="center"/>
    </xf>
    <xf numFmtId="165" fontId="3" fillId="7" borderId="0" xfId="0" applyNumberFormat="1" applyFont="1" applyFill="1" applyAlignment="1">
      <alignment horizontal="left"/>
    </xf>
    <xf numFmtId="0" fontId="12" fillId="0" borderId="0" xfId="0" applyFont="1" applyAlignment="1">
      <alignment horizontal="left"/>
    </xf>
    <xf numFmtId="0" fontId="12" fillId="0" borderId="0" xfId="0" quotePrefix="1" applyFont="1" applyAlignment="1">
      <alignment horizontal="left"/>
    </xf>
    <xf numFmtId="0" fontId="28" fillId="0" borderId="0" xfId="0" applyFont="1" applyFill="1" applyBorder="1"/>
    <xf numFmtId="0" fontId="0" fillId="0" borderId="0" xfId="0" applyFill="1" applyBorder="1" applyAlignment="1">
      <alignment horizontal="left"/>
    </xf>
    <xf numFmtId="0" fontId="6" fillId="0" borderId="0" xfId="0" applyFont="1" applyFill="1" applyBorder="1" applyAlignment="1">
      <alignment vertical="top"/>
    </xf>
    <xf numFmtId="0" fontId="3" fillId="0" borderId="0" xfId="0" applyFont="1" applyFill="1" applyBorder="1" applyAlignment="1">
      <alignment wrapText="1"/>
    </xf>
    <xf numFmtId="0" fontId="26" fillId="0" borderId="0" xfId="0" applyFont="1" applyFill="1" applyBorder="1"/>
    <xf numFmtId="0" fontId="12" fillId="0" borderId="0" xfId="0" applyFont="1" applyFill="1"/>
    <xf numFmtId="165" fontId="3" fillId="0" borderId="0" xfId="0" applyNumberFormat="1" applyFont="1" applyFill="1" applyAlignment="1">
      <alignment horizontal="left"/>
    </xf>
    <xf numFmtId="49" fontId="5" fillId="12" borderId="14" xfId="0" applyNumberFormat="1" applyFont="1" applyFill="1" applyBorder="1" applyProtection="1">
      <protection hidden="1"/>
    </xf>
    <xf numFmtId="49" fontId="5" fillId="12" borderId="13" xfId="0" applyNumberFormat="1" applyFont="1" applyFill="1" applyBorder="1" applyAlignment="1" applyProtection="1">
      <protection hidden="1"/>
    </xf>
    <xf numFmtId="49" fontId="2" fillId="0" borderId="0" xfId="0" applyNumberFormat="1" applyFont="1" applyFill="1" applyBorder="1" applyProtection="1">
      <protection hidden="1"/>
    </xf>
    <xf numFmtId="49" fontId="5" fillId="12" borderId="3" xfId="0" applyNumberFormat="1" applyFont="1" applyFill="1" applyBorder="1" applyProtection="1">
      <protection hidden="1"/>
    </xf>
    <xf numFmtId="49" fontId="12" fillId="0" borderId="0" xfId="0" applyNumberFormat="1" applyFont="1" applyFill="1" applyBorder="1" applyAlignment="1" applyProtection="1">
      <protection hidden="1"/>
    </xf>
    <xf numFmtId="49" fontId="12" fillId="12" borderId="13" xfId="0" applyNumberFormat="1" applyFont="1" applyFill="1" applyBorder="1" applyProtection="1">
      <protection hidden="1"/>
    </xf>
    <xf numFmtId="0" fontId="3" fillId="0" borderId="0" xfId="0" applyFont="1" applyAlignment="1">
      <alignment wrapText="1"/>
    </xf>
    <xf numFmtId="0" fontId="12" fillId="0" borderId="0" xfId="0" applyFont="1" applyAlignment="1"/>
    <xf numFmtId="1" fontId="0" fillId="0" borderId="6" xfId="0" applyNumberFormat="1" applyBorder="1"/>
    <xf numFmtId="3" fontId="2" fillId="0" borderId="1" xfId="0" applyNumberFormat="1" applyFont="1" applyFill="1" applyBorder="1" applyAlignment="1">
      <alignment horizontal="center"/>
    </xf>
    <xf numFmtId="0" fontId="2" fillId="0" borderId="1" xfId="0" applyFont="1" applyFill="1" applyBorder="1" applyAlignment="1">
      <alignment horizontal="center"/>
    </xf>
    <xf numFmtId="0" fontId="2" fillId="0" borderId="6" xfId="0" applyFont="1" applyFill="1" applyBorder="1" applyAlignment="1">
      <alignment horizontal="center"/>
    </xf>
    <xf numFmtId="0" fontId="2" fillId="0" borderId="0" xfId="0" applyFont="1" applyBorder="1" applyAlignment="1">
      <alignment horizontal="center"/>
    </xf>
    <xf numFmtId="165" fontId="2" fillId="4" borderId="0" xfId="0" applyNumberFormat="1" applyFont="1" applyFill="1" applyBorder="1" applyAlignment="1"/>
    <xf numFmtId="3" fontId="3" fillId="4" borderId="0" xfId="0" applyNumberFormat="1" applyFont="1" applyFill="1" applyAlignment="1">
      <alignment horizontal="center" vertical="center" wrapText="1"/>
    </xf>
    <xf numFmtId="3" fontId="3" fillId="0" borderId="0" xfId="0" applyNumberFormat="1" applyFont="1" applyAlignment="1">
      <alignment horizontal="center" vertical="center" wrapText="1"/>
    </xf>
    <xf numFmtId="3" fontId="12" fillId="3" borderId="0" xfId="0" applyNumberFormat="1" applyFont="1" applyFill="1" applyAlignment="1">
      <alignment horizontal="center" vertical="center" wrapText="1"/>
    </xf>
    <xf numFmtId="3" fontId="12" fillId="4" borderId="0" xfId="0" applyNumberFormat="1" applyFont="1" applyFill="1" applyAlignment="1">
      <alignment horizontal="center" vertical="center" wrapText="1"/>
    </xf>
    <xf numFmtId="3" fontId="3" fillId="0" borderId="0" xfId="0" applyNumberFormat="1" applyFont="1" applyFill="1" applyAlignment="1">
      <alignment horizontal="center" vertical="center" wrapText="1"/>
    </xf>
    <xf numFmtId="3" fontId="3" fillId="0" borderId="0" xfId="0" applyNumberFormat="1" applyFont="1" applyFill="1" applyBorder="1" applyAlignment="1">
      <alignment wrapText="1"/>
    </xf>
    <xf numFmtId="0" fontId="5" fillId="3" borderId="0" xfId="0" applyFont="1" applyFill="1" applyBorder="1" applyAlignment="1">
      <alignment vertical="top"/>
    </xf>
    <xf numFmtId="3" fontId="2" fillId="0" borderId="0" xfId="0" applyNumberFormat="1" applyFont="1" applyFill="1" applyAlignment="1">
      <alignment horizontal="center" vertical="center" wrapText="1"/>
    </xf>
    <xf numFmtId="3" fontId="2" fillId="0" borderId="0" xfId="0" applyNumberFormat="1" applyFont="1" applyAlignment="1">
      <alignment horizontal="center" vertical="center" wrapText="1"/>
    </xf>
    <xf numFmtId="3" fontId="27" fillId="3" borderId="0" xfId="0" applyNumberFormat="1" applyFont="1" applyFill="1" applyAlignment="1">
      <alignment horizontal="center" vertical="center" wrapText="1"/>
    </xf>
    <xf numFmtId="3" fontId="2" fillId="4" borderId="0" xfId="0" applyNumberFormat="1" applyFont="1" applyFill="1" applyAlignment="1">
      <alignment horizontal="center" vertical="center" wrapText="1"/>
    </xf>
    <xf numFmtId="3" fontId="27" fillId="4" borderId="0" xfId="0" applyNumberFormat="1" applyFont="1" applyFill="1" applyAlignment="1">
      <alignment horizontal="center" vertical="center" wrapText="1"/>
    </xf>
    <xf numFmtId="49" fontId="3" fillId="0" borderId="1" xfId="0" quotePrefix="1" applyNumberFormat="1" applyFont="1" applyFill="1" applyBorder="1" applyAlignment="1">
      <alignment horizontal="center"/>
    </xf>
    <xf numFmtId="0" fontId="3" fillId="0" borderId="0" xfId="0" applyFont="1" applyBorder="1" applyAlignment="1">
      <alignment horizontal="center"/>
    </xf>
    <xf numFmtId="0" fontId="2" fillId="0" borderId="0" xfId="0" applyFont="1" applyAlignment="1">
      <alignment vertical="top" wrapText="1"/>
    </xf>
    <xf numFmtId="0" fontId="0" fillId="0" borderId="0" xfId="0" applyAlignment="1">
      <alignment wrapText="1"/>
    </xf>
    <xf numFmtId="0" fontId="2" fillId="0" borderId="2" xfId="0" applyFont="1" applyBorder="1" applyAlignment="1">
      <alignment wrapText="1"/>
    </xf>
    <xf numFmtId="0" fontId="2" fillId="0" borderId="0" xfId="0" applyFont="1" applyAlignment="1">
      <alignment wrapText="1"/>
    </xf>
    <xf numFmtId="0" fontId="16" fillId="4" borderId="0" xfId="0" applyFont="1" applyFill="1"/>
    <xf numFmtId="0" fontId="3" fillId="4" borderId="0" xfId="0" applyFont="1" applyFill="1" applyAlignment="1">
      <alignment horizontal="center"/>
    </xf>
    <xf numFmtId="0" fontId="3" fillId="0" borderId="0" xfId="0" applyFont="1" applyFill="1" applyBorder="1" applyAlignment="1" applyProtection="1">
      <alignment horizontal="left"/>
      <protection hidden="1"/>
    </xf>
    <xf numFmtId="0" fontId="12" fillId="0" borderId="0" xfId="0" applyFont="1" applyFill="1" applyAlignment="1">
      <alignment horizontal="left" vertical="top"/>
    </xf>
    <xf numFmtId="0" fontId="3" fillId="0" borderId="0" xfId="0" applyFont="1" applyFill="1" applyAlignment="1">
      <alignment horizontal="left"/>
    </xf>
    <xf numFmtId="0" fontId="3" fillId="0" borderId="1" xfId="0" applyFont="1" applyFill="1" applyBorder="1" applyAlignment="1">
      <alignment horizontal="left"/>
    </xf>
    <xf numFmtId="0" fontId="3" fillId="0" borderId="6" xfId="0" applyFont="1" applyFill="1" applyBorder="1" applyAlignment="1">
      <alignment horizontal="left"/>
    </xf>
    <xf numFmtId="0" fontId="3" fillId="0" borderId="0" xfId="0" applyFont="1" applyFill="1" applyBorder="1" applyAlignment="1">
      <alignment horizontal="left"/>
    </xf>
    <xf numFmtId="3" fontId="7" fillId="0" borderId="1" xfId="0" applyNumberFormat="1" applyFont="1" applyFill="1" applyBorder="1"/>
    <xf numFmtId="0" fontId="2" fillId="10" borderId="0" xfId="0" applyFont="1" applyFill="1" applyProtection="1">
      <protection locked="0"/>
    </xf>
    <xf numFmtId="1" fontId="7" fillId="0" borderId="0" xfId="0" applyNumberFormat="1" applyFont="1" applyBorder="1"/>
    <xf numFmtId="0" fontId="2" fillId="0" borderId="13" xfId="0" applyFont="1" applyBorder="1" applyAlignment="1">
      <alignment horizontal="center"/>
    </xf>
    <xf numFmtId="3" fontId="3" fillId="0" borderId="13" xfId="0" applyNumberFormat="1" applyFont="1" applyFill="1" applyBorder="1" applyAlignment="1">
      <alignment horizontal="center" vertical="center" wrapText="1"/>
    </xf>
    <xf numFmtId="3" fontId="3" fillId="0" borderId="13" xfId="0" applyNumberFormat="1" applyFont="1" applyFill="1" applyBorder="1" applyAlignment="1">
      <alignment wrapText="1"/>
    </xf>
    <xf numFmtId="0" fontId="3" fillId="10" borderId="0" xfId="0" applyFont="1" applyFill="1" applyAlignment="1" applyProtection="1">
      <protection locked="0"/>
    </xf>
    <xf numFmtId="0" fontId="3" fillId="10" borderId="0" xfId="0" applyFont="1" applyFill="1" applyBorder="1" applyAlignment="1" applyProtection="1">
      <protection locked="0"/>
    </xf>
    <xf numFmtId="3" fontId="0" fillId="0" borderId="0" xfId="0" applyNumberFormat="1" applyBorder="1" applyAlignment="1" applyProtection="1">
      <alignment horizontal="center"/>
      <protection hidden="1"/>
    </xf>
    <xf numFmtId="3" fontId="0" fillId="3" borderId="0" xfId="0" applyNumberFormat="1" applyFill="1" applyBorder="1" applyAlignment="1" applyProtection="1">
      <alignment horizontal="right"/>
      <protection hidden="1"/>
    </xf>
    <xf numFmtId="3" fontId="0" fillId="3" borderId="0" xfId="0" applyNumberFormat="1" applyFill="1" applyBorder="1" applyAlignment="1" applyProtection="1">
      <alignment horizontal="left"/>
      <protection hidden="1"/>
    </xf>
    <xf numFmtId="3" fontId="0" fillId="3" borderId="0" xfId="0" applyNumberFormat="1" applyFill="1" applyBorder="1" applyAlignment="1" applyProtection="1">
      <alignment horizontal="center"/>
      <protection hidden="1"/>
    </xf>
    <xf numFmtId="3" fontId="7" fillId="0" borderId="0" xfId="0" applyNumberFormat="1" applyFont="1" applyAlignment="1">
      <alignment horizontal="right"/>
    </xf>
    <xf numFmtId="3" fontId="7" fillId="0" borderId="0" xfId="0" applyNumberFormat="1" applyFont="1" applyFill="1"/>
    <xf numFmtId="3" fontId="9" fillId="0" borderId="0" xfId="0" applyNumberFormat="1" applyFont="1" applyFill="1" applyBorder="1"/>
    <xf numFmtId="3" fontId="7" fillId="0" borderId="0" xfId="0" applyNumberFormat="1" applyFont="1" applyFill="1" applyBorder="1"/>
    <xf numFmtId="3" fontId="2" fillId="0" borderId="0" xfId="0" applyNumberFormat="1" applyFont="1" applyFill="1"/>
    <xf numFmtId="3" fontId="3" fillId="7" borderId="0" xfId="0" applyNumberFormat="1" applyFont="1" applyFill="1"/>
    <xf numFmtId="3" fontId="3" fillId="7" borderId="0" xfId="0" applyNumberFormat="1" applyFont="1" applyFill="1" applyAlignment="1">
      <alignment horizontal="left"/>
    </xf>
    <xf numFmtId="3" fontId="5" fillId="12" borderId="14" xfId="0" applyNumberFormat="1" applyFont="1" applyFill="1" applyBorder="1" applyProtection="1">
      <protection hidden="1"/>
    </xf>
    <xf numFmtId="3" fontId="5" fillId="12" borderId="13" xfId="0" applyNumberFormat="1" applyFont="1" applyFill="1" applyBorder="1" applyProtection="1">
      <protection hidden="1"/>
    </xf>
    <xf numFmtId="3" fontId="2" fillId="0" borderId="0" xfId="0" applyNumberFormat="1" applyFont="1" applyFill="1" applyBorder="1" applyProtection="1">
      <protection hidden="1"/>
    </xf>
    <xf numFmtId="3" fontId="5" fillId="0" borderId="0" xfId="0" applyNumberFormat="1" applyFont="1" applyFill="1" applyAlignment="1">
      <alignment vertical="top"/>
    </xf>
    <xf numFmtId="3" fontId="5" fillId="0" borderId="0" xfId="0" applyNumberFormat="1" applyFont="1" applyFill="1" applyBorder="1"/>
    <xf numFmtId="3" fontId="2" fillId="0" borderId="0" xfId="0" applyNumberFormat="1" applyFont="1" applyFill="1" applyBorder="1"/>
    <xf numFmtId="3" fontId="2" fillId="0" borderId="0" xfId="0" applyNumberFormat="1" applyFont="1"/>
    <xf numFmtId="3" fontId="3" fillId="0" borderId="0" xfId="0" applyNumberFormat="1" applyFont="1" applyBorder="1" applyProtection="1">
      <protection hidden="1"/>
    </xf>
    <xf numFmtId="3" fontId="3" fillId="0" borderId="0" xfId="0" applyNumberFormat="1" applyFont="1"/>
    <xf numFmtId="169" fontId="16" fillId="0" borderId="0" xfId="0" applyNumberFormat="1" applyFont="1" applyFill="1" applyProtection="1">
      <protection hidden="1"/>
    </xf>
    <xf numFmtId="169" fontId="16" fillId="0" borderId="1" xfId="0" applyNumberFormat="1" applyFont="1" applyFill="1" applyBorder="1"/>
    <xf numFmtId="169" fontId="16" fillId="0" borderId="6" xfId="0" applyNumberFormat="1" applyFont="1" applyFill="1" applyBorder="1"/>
    <xf numFmtId="169" fontId="16" fillId="0" borderId="0" xfId="0" applyNumberFormat="1" applyFont="1"/>
    <xf numFmtId="169" fontId="30" fillId="0" borderId="0" xfId="0" applyNumberFormat="1" applyFont="1"/>
    <xf numFmtId="49" fontId="5" fillId="12" borderId="14" xfId="0" applyNumberFormat="1" applyFont="1" applyFill="1" applyBorder="1" applyAlignment="1" applyProtection="1">
      <alignment horizontal="center"/>
      <protection hidden="1"/>
    </xf>
    <xf numFmtId="3" fontId="3" fillId="0" borderId="0" xfId="0" applyNumberFormat="1" applyFont="1" applyFill="1" applyBorder="1" applyProtection="1">
      <protection hidden="1"/>
    </xf>
    <xf numFmtId="3" fontId="3" fillId="0" borderId="0" xfId="0" applyNumberFormat="1" applyFont="1" applyFill="1" applyBorder="1"/>
    <xf numFmtId="3" fontId="3" fillId="0" borderId="0" xfId="0" applyNumberFormat="1" applyFont="1" applyFill="1"/>
    <xf numFmtId="3" fontId="7" fillId="0" borderId="0" xfId="0" applyNumberFormat="1" applyFont="1" applyBorder="1" applyProtection="1">
      <protection hidden="1"/>
    </xf>
    <xf numFmtId="3" fontId="0" fillId="0" borderId="0" xfId="0" applyNumberFormat="1" applyBorder="1"/>
    <xf numFmtId="3" fontId="3" fillId="0" borderId="0" xfId="0" applyNumberFormat="1" applyFont="1" applyAlignment="1">
      <alignment horizontal="center"/>
    </xf>
    <xf numFmtId="3" fontId="0" fillId="3" borderId="0" xfId="0" applyNumberFormat="1" applyFill="1"/>
    <xf numFmtId="3" fontId="3" fillId="0" borderId="0" xfId="0" applyNumberFormat="1" applyFont="1" applyFill="1" applyBorder="1" applyAlignment="1">
      <alignment horizontal="center"/>
    </xf>
    <xf numFmtId="3" fontId="3" fillId="3" borderId="0" xfId="0" applyNumberFormat="1" applyFont="1" applyFill="1" applyAlignment="1">
      <alignment horizontal="center"/>
    </xf>
    <xf numFmtId="3" fontId="2" fillId="4" borderId="0" xfId="0" applyNumberFormat="1" applyFont="1" applyFill="1" applyBorder="1" applyAlignment="1">
      <alignment wrapText="1"/>
    </xf>
    <xf numFmtId="3" fontId="2" fillId="3" borderId="0" xfId="0" applyNumberFormat="1" applyFont="1" applyFill="1"/>
    <xf numFmtId="3" fontId="2" fillId="4" borderId="0" xfId="0" applyNumberFormat="1" applyFont="1" applyFill="1" applyAlignment="1">
      <alignment wrapText="1"/>
    </xf>
    <xf numFmtId="3" fontId="2" fillId="4" borderId="0" xfId="0" applyNumberFormat="1" applyFont="1" applyFill="1" applyBorder="1" applyProtection="1"/>
    <xf numFmtId="3" fontId="3" fillId="4" borderId="0" xfId="0" applyNumberFormat="1" applyFont="1" applyFill="1" applyBorder="1" applyAlignment="1" applyProtection="1">
      <alignment horizontal="center"/>
    </xf>
    <xf numFmtId="3" fontId="2" fillId="4" borderId="0" xfId="0" applyNumberFormat="1" applyFont="1" applyFill="1" applyBorder="1" applyAlignment="1" applyProtection="1">
      <alignment wrapText="1"/>
    </xf>
    <xf numFmtId="1" fontId="3" fillId="0" borderId="1" xfId="0" applyNumberFormat="1" applyFont="1" applyBorder="1" applyAlignment="1">
      <alignment horizontal="center"/>
    </xf>
    <xf numFmtId="1" fontId="3" fillId="0" borderId="6" xfId="0" applyNumberFormat="1" applyFont="1" applyBorder="1" applyAlignment="1">
      <alignment horizontal="center"/>
    </xf>
    <xf numFmtId="0" fontId="3" fillId="0" borderId="0" xfId="0" applyFont="1" applyAlignment="1">
      <alignment horizontal="left" vertical="center"/>
    </xf>
    <xf numFmtId="0" fontId="5" fillId="0" borderId="0" xfId="0" applyFont="1" applyAlignment="1">
      <alignment horizontal="left" vertical="center"/>
    </xf>
    <xf numFmtId="0" fontId="12" fillId="3" borderId="0" xfId="0" applyFont="1" applyFill="1" applyAlignment="1">
      <alignment horizontal="left" vertical="top"/>
    </xf>
    <xf numFmtId="49" fontId="5" fillId="12" borderId="14" xfId="0" applyNumberFormat="1" applyFont="1" applyFill="1" applyBorder="1" applyAlignment="1" applyProtection="1">
      <alignment horizontal="center"/>
      <protection hidden="1"/>
    </xf>
    <xf numFmtId="0" fontId="5" fillId="4" borderId="0" xfId="0" applyFont="1" applyFill="1" applyAlignment="1">
      <alignment horizontal="left"/>
    </xf>
    <xf numFmtId="0" fontId="3" fillId="0" borderId="0" xfId="0" applyFont="1" applyAlignment="1">
      <alignment horizontal="left" vertical="center" wrapText="1" indent="1"/>
    </xf>
    <xf numFmtId="0" fontId="1" fillId="0" borderId="0" xfId="0" applyFont="1" applyBorder="1" applyAlignment="1">
      <alignment horizontal="left" vertical="center" wrapText="1"/>
    </xf>
    <xf numFmtId="0" fontId="2" fillId="0" borderId="0" xfId="0" applyFont="1" applyBorder="1" applyAlignment="1" applyProtection="1">
      <protection hidden="1"/>
    </xf>
    <xf numFmtId="0" fontId="9" fillId="0" borderId="1" xfId="0" applyFont="1" applyBorder="1" applyAlignment="1">
      <alignment horizontal="center"/>
    </xf>
    <xf numFmtId="0" fontId="7" fillId="0" borderId="1" xfId="0" applyFont="1" applyBorder="1" applyAlignment="1">
      <alignment horizontal="center" wrapText="1"/>
    </xf>
    <xf numFmtId="0" fontId="7" fillId="0" borderId="1" xfId="0" applyFont="1" applyBorder="1" applyAlignment="1">
      <alignment horizontal="center"/>
    </xf>
    <xf numFmtId="0" fontId="7" fillId="0" borderId="2" xfId="0" applyFont="1" applyBorder="1" applyAlignment="1">
      <alignment horizontal="center"/>
    </xf>
    <xf numFmtId="0" fontId="7" fillId="0" borderId="2" xfId="0" quotePrefix="1" applyFont="1" applyBorder="1" applyAlignment="1">
      <alignment horizontal="center"/>
    </xf>
    <xf numFmtId="0" fontId="7" fillId="0" borderId="1" xfId="0" quotePrefix="1" applyFont="1" applyBorder="1" applyAlignment="1">
      <alignment horizontal="center"/>
    </xf>
    <xf numFmtId="0" fontId="7" fillId="0" borderId="6" xfId="0" quotePrefix="1" applyFont="1" applyBorder="1" applyAlignment="1">
      <alignment horizontal="center"/>
    </xf>
    <xf numFmtId="0" fontId="7" fillId="0" borderId="0" xfId="0" applyFont="1" applyAlignment="1">
      <alignment wrapText="1"/>
    </xf>
    <xf numFmtId="0" fontId="0" fillId="0" borderId="9" xfId="0" applyBorder="1" applyAlignment="1">
      <alignment horizontal="center"/>
    </xf>
    <xf numFmtId="0" fontId="3" fillId="0" borderId="0" xfId="0" applyFont="1" applyFill="1" applyAlignment="1">
      <alignment horizontal="left" vertical="center" wrapText="1"/>
    </xf>
    <xf numFmtId="0" fontId="3" fillId="0" borderId="0" xfId="0" applyFont="1" applyFill="1" applyAlignment="1">
      <alignment horizontal="left" wrapText="1"/>
    </xf>
    <xf numFmtId="0" fontId="1" fillId="0" borderId="1" xfId="0" applyFont="1" applyBorder="1" applyAlignment="1">
      <alignment horizontal="left" vertical="center" wrapText="1"/>
    </xf>
    <xf numFmtId="0" fontId="1" fillId="0" borderId="1" xfId="0" applyFont="1" applyBorder="1" applyAlignment="1">
      <alignment horizontal="left"/>
    </xf>
    <xf numFmtId="0" fontId="23" fillId="0" borderId="0" xfId="0" applyFont="1"/>
    <xf numFmtId="3" fontId="5" fillId="12" borderId="14" xfId="0" applyNumberFormat="1" applyFont="1" applyFill="1" applyBorder="1" applyAlignment="1" applyProtection="1">
      <alignment horizontal="center"/>
      <protection hidden="1"/>
    </xf>
    <xf numFmtId="0" fontId="1" fillId="0" borderId="0" xfId="0" applyFont="1" applyBorder="1" applyAlignment="1">
      <alignment vertical="center" wrapText="1"/>
    </xf>
    <xf numFmtId="0" fontId="5" fillId="4" borderId="0" xfId="0" applyFont="1" applyFill="1"/>
    <xf numFmtId="0" fontId="1" fillId="0" borderId="13" xfId="0" applyFont="1" applyBorder="1" applyAlignment="1">
      <alignment horizontal="center" wrapText="1"/>
    </xf>
    <xf numFmtId="0" fontId="7" fillId="0" borderId="12" xfId="0" applyFont="1" applyBorder="1" applyAlignment="1" applyProtection="1">
      <alignment horizontal="left" indent="2"/>
      <protection hidden="1"/>
    </xf>
    <xf numFmtId="0" fontId="7" fillId="0" borderId="2" xfId="0" applyFont="1" applyBorder="1" applyProtection="1">
      <protection locked="0"/>
    </xf>
    <xf numFmtId="0" fontId="7" fillId="0" borderId="0" xfId="0" applyFont="1" applyBorder="1" applyProtection="1">
      <protection locked="0"/>
    </xf>
    <xf numFmtId="0" fontId="2" fillId="0" borderId="15" xfId="0" applyFont="1" applyBorder="1"/>
    <xf numFmtId="0" fontId="2" fillId="0" borderId="4" xfId="0" applyFont="1" applyBorder="1"/>
    <xf numFmtId="0" fontId="2" fillId="0" borderId="11" xfId="0" applyFont="1" applyBorder="1"/>
    <xf numFmtId="0" fontId="2" fillId="0" borderId="16" xfId="0" applyFont="1" applyBorder="1"/>
    <xf numFmtId="0" fontId="3" fillId="10" borderId="0" xfId="0" applyFont="1" applyFill="1" applyBorder="1" applyAlignment="1">
      <alignment vertical="top"/>
    </xf>
    <xf numFmtId="0" fontId="7" fillId="10" borderId="0" xfId="0" applyFont="1" applyFill="1" applyAlignment="1" applyProtection="1">
      <alignment horizontal="left"/>
      <protection hidden="1"/>
    </xf>
    <xf numFmtId="0" fontId="7" fillId="10" borderId="8" xfId="0" applyFont="1" applyFill="1" applyBorder="1" applyAlignment="1" applyProtection="1">
      <alignment horizontal="left"/>
      <protection hidden="1"/>
    </xf>
    <xf numFmtId="0" fontId="1" fillId="0" borderId="6" xfId="0" applyFont="1" applyBorder="1" applyAlignment="1">
      <alignment horizontal="left" vertical="center" wrapText="1"/>
    </xf>
    <xf numFmtId="0" fontId="5" fillId="4" borderId="0" xfId="0" applyFont="1" applyFill="1" applyBorder="1" applyAlignment="1">
      <alignment horizontal="left" wrapText="1"/>
    </xf>
    <xf numFmtId="0" fontId="5" fillId="10" borderId="1" xfId="0" applyFont="1" applyFill="1" applyBorder="1"/>
    <xf numFmtId="0" fontId="12" fillId="10" borderId="1" xfId="0" applyFont="1" applyFill="1" applyBorder="1"/>
    <xf numFmtId="0" fontId="12" fillId="10" borderId="1" xfId="0" applyFont="1" applyFill="1" applyBorder="1" applyAlignment="1">
      <alignment wrapText="1"/>
    </xf>
    <xf numFmtId="0" fontId="0" fillId="0" borderId="9" xfId="0" applyBorder="1"/>
    <xf numFmtId="0" fontId="12" fillId="10" borderId="0" xfId="0" applyFont="1" applyFill="1" applyBorder="1" applyAlignment="1">
      <alignment vertical="top" wrapText="1"/>
    </xf>
    <xf numFmtId="0" fontId="12" fillId="0" borderId="0" xfId="0" applyFont="1" applyFill="1" applyBorder="1" applyAlignment="1">
      <alignment vertical="top" wrapText="1"/>
    </xf>
    <xf numFmtId="3" fontId="2" fillId="7" borderId="12" xfId="0" applyNumberFormat="1" applyFont="1" applyFill="1" applyBorder="1" applyAlignment="1">
      <alignment horizontal="center" vertical="center"/>
    </xf>
    <xf numFmtId="3" fontId="5" fillId="0" borderId="9" xfId="0" applyNumberFormat="1" applyFont="1" applyBorder="1"/>
    <xf numFmtId="3" fontId="5" fillId="0" borderId="6" xfId="0" applyNumberFormat="1" applyFont="1" applyBorder="1"/>
    <xf numFmtId="3" fontId="2" fillId="7" borderId="13" xfId="0" applyNumberFormat="1" applyFont="1" applyFill="1" applyBorder="1" applyAlignment="1">
      <alignment horizontal="center" vertical="center"/>
    </xf>
    <xf numFmtId="3" fontId="5" fillId="0" borderId="0" xfId="0" applyNumberFormat="1" applyFont="1" applyBorder="1"/>
    <xf numFmtId="0" fontId="0" fillId="0" borderId="15" xfId="0" applyBorder="1"/>
    <xf numFmtId="0" fontId="0" fillId="11" borderId="0" xfId="0" applyFill="1"/>
    <xf numFmtId="0" fontId="0" fillId="10" borderId="0" xfId="0" applyFill="1"/>
    <xf numFmtId="0" fontId="3" fillId="10" borderId="0" xfId="0" applyFont="1" applyFill="1" applyAlignment="1">
      <alignment wrapText="1"/>
    </xf>
    <xf numFmtId="0" fontId="3" fillId="0" borderId="9" xfId="0" applyFont="1" applyBorder="1" applyAlignment="1">
      <alignment horizontal="center" wrapText="1"/>
    </xf>
    <xf numFmtId="0" fontId="23" fillId="0" borderId="18"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20" xfId="0" applyFont="1" applyBorder="1" applyAlignment="1">
      <alignment horizontal="left" vertical="center" wrapText="1"/>
    </xf>
    <xf numFmtId="0" fontId="23" fillId="0" borderId="19" xfId="0" applyFont="1" applyBorder="1" applyAlignment="1">
      <alignment horizontal="left" vertical="center" wrapText="1"/>
    </xf>
    <xf numFmtId="0" fontId="3" fillId="0" borderId="2" xfId="0" applyFont="1" applyBorder="1" applyAlignment="1">
      <alignment vertical="center" wrapText="1"/>
    </xf>
    <xf numFmtId="0" fontId="1" fillId="0" borderId="1" xfId="0" applyFont="1" applyBorder="1" applyAlignment="1">
      <alignment vertical="center" wrapText="1"/>
    </xf>
    <xf numFmtId="0" fontId="3" fillId="0" borderId="4" xfId="0" applyFont="1" applyBorder="1" applyAlignment="1">
      <alignment vertical="center" wrapText="1"/>
    </xf>
    <xf numFmtId="0" fontId="0" fillId="0" borderId="16" xfId="0" applyBorder="1"/>
    <xf numFmtId="0" fontId="23" fillId="0" borderId="21" xfId="0" applyFont="1" applyBorder="1" applyAlignment="1">
      <alignment horizontal="center" vertical="center" wrapText="1"/>
    </xf>
    <xf numFmtId="0" fontId="0" fillId="10" borderId="22" xfId="0" applyFill="1" applyBorder="1"/>
    <xf numFmtId="0" fontId="0" fillId="10" borderId="23" xfId="0" applyFill="1" applyBorder="1"/>
    <xf numFmtId="0" fontId="0" fillId="10" borderId="21" xfId="0" applyFill="1" applyBorder="1"/>
    <xf numFmtId="0" fontId="0" fillId="10" borderId="24" xfId="0" applyFill="1" applyBorder="1"/>
    <xf numFmtId="0" fontId="12" fillId="4" borderId="0" xfId="0" applyFont="1" applyFill="1" applyBorder="1" applyAlignment="1">
      <alignment vertical="top"/>
    </xf>
    <xf numFmtId="0" fontId="0" fillId="10" borderId="8" xfId="0" applyFill="1" applyBorder="1"/>
    <xf numFmtId="0" fontId="0" fillId="10" borderId="25" xfId="0" applyFill="1" applyBorder="1"/>
    <xf numFmtId="0" fontId="0" fillId="10" borderId="18" xfId="0" applyFill="1" applyBorder="1"/>
    <xf numFmtId="0" fontId="0" fillId="10" borderId="19" xfId="0" applyFill="1" applyBorder="1"/>
    <xf numFmtId="3" fontId="5" fillId="4" borderId="0" xfId="0" applyNumberFormat="1" applyFont="1" applyFill="1"/>
    <xf numFmtId="3" fontId="5" fillId="4" borderId="0" xfId="0" applyNumberFormat="1" applyFont="1" applyFill="1" applyAlignment="1">
      <alignment horizontal="right"/>
    </xf>
    <xf numFmtId="3" fontId="38" fillId="4" borderId="0" xfId="0" applyNumberFormat="1" applyFont="1" applyFill="1" applyAlignment="1">
      <alignment horizontal="right"/>
    </xf>
    <xf numFmtId="0" fontId="5" fillId="11" borderId="0" xfId="0" applyFont="1" applyFill="1"/>
    <xf numFmtId="0" fontId="2" fillId="10" borderId="13" xfId="0" applyFont="1" applyFill="1" applyBorder="1"/>
    <xf numFmtId="3" fontId="38" fillId="0" borderId="0" xfId="0" applyNumberFormat="1" applyFont="1"/>
    <xf numFmtId="3" fontId="38" fillId="4" borderId="0" xfId="0" applyNumberFormat="1" applyFont="1" applyFill="1"/>
    <xf numFmtId="0" fontId="5" fillId="4" borderId="0" xfId="0" applyFont="1" applyFill="1" applyAlignment="1">
      <alignment horizontal="center"/>
    </xf>
    <xf numFmtId="0" fontId="5" fillId="3" borderId="0" xfId="0" applyFont="1" applyFill="1"/>
    <xf numFmtId="0" fontId="12" fillId="10" borderId="0" xfId="0" applyFont="1" applyFill="1" applyBorder="1" applyAlignment="1">
      <alignment vertical="top"/>
    </xf>
    <xf numFmtId="0" fontId="12" fillId="0" borderId="0" xfId="0" applyFont="1" applyFill="1" applyAlignment="1"/>
    <xf numFmtId="0" fontId="14" fillId="0" borderId="0" xfId="0" applyFont="1" applyBorder="1" applyAlignment="1" applyProtection="1">
      <alignment horizontal="left" wrapText="1"/>
      <protection locked="0"/>
    </xf>
    <xf numFmtId="0" fontId="14" fillId="0" borderId="15" xfId="0" applyFont="1" applyBorder="1" applyAlignment="1" applyProtection="1">
      <alignment horizontal="left" wrapText="1"/>
      <protection locked="0"/>
    </xf>
    <xf numFmtId="3" fontId="2" fillId="7" borderId="18" xfId="0" applyNumberFormat="1" applyFont="1" applyFill="1" applyBorder="1" applyAlignment="1">
      <alignment horizontal="center"/>
    </xf>
    <xf numFmtId="0" fontId="7" fillId="0" borderId="5" xfId="0" applyFont="1" applyBorder="1" applyAlignment="1" applyProtection="1">
      <alignment horizontal="left"/>
      <protection hidden="1"/>
    </xf>
    <xf numFmtId="0" fontId="7" fillId="0" borderId="17" xfId="0" applyFont="1" applyBorder="1" applyAlignment="1" applyProtection="1">
      <alignment horizontal="left"/>
      <protection hidden="1"/>
    </xf>
    <xf numFmtId="169" fontId="16" fillId="0" borderId="0" xfId="0" applyNumberFormat="1" applyFont="1" applyFill="1" applyBorder="1"/>
    <xf numFmtId="0" fontId="9" fillId="0" borderId="0" xfId="0" applyFont="1" applyFill="1" applyAlignment="1">
      <alignment horizontal="center"/>
    </xf>
    <xf numFmtId="0" fontId="9" fillId="0" borderId="0" xfId="0" applyFont="1" applyFill="1" applyAlignment="1">
      <alignment horizontal="left"/>
    </xf>
    <xf numFmtId="0" fontId="7" fillId="0" borderId="0" xfId="0" applyFont="1" applyFill="1"/>
    <xf numFmtId="165" fontId="7" fillId="0" borderId="0" xfId="0" applyNumberFormat="1" applyFont="1" applyFill="1" applyAlignment="1">
      <alignment horizontal="left"/>
    </xf>
    <xf numFmtId="169" fontId="16" fillId="0" borderId="6" xfId="0" applyNumberFormat="1" applyFont="1" applyBorder="1"/>
    <xf numFmtId="169" fontId="0" fillId="0" borderId="1" xfId="0" applyNumberFormat="1" applyFill="1" applyBorder="1"/>
    <xf numFmtId="169" fontId="0" fillId="0" borderId="9" xfId="0" applyNumberFormat="1" applyFill="1" applyBorder="1"/>
    <xf numFmtId="169" fontId="16" fillId="0" borderId="1" xfId="0" applyNumberFormat="1" applyFont="1" applyBorder="1"/>
    <xf numFmtId="49" fontId="5" fillId="0" borderId="0" xfId="0" applyNumberFormat="1" applyFont="1" applyFill="1" applyBorder="1" applyProtection="1">
      <protection hidden="1"/>
    </xf>
    <xf numFmtId="49" fontId="5" fillId="0" borderId="0" xfId="0" quotePrefix="1" applyNumberFormat="1" applyFont="1" applyFill="1" applyBorder="1" applyAlignment="1" applyProtection="1">
      <alignment horizontal="center"/>
      <protection hidden="1"/>
    </xf>
    <xf numFmtId="49" fontId="5" fillId="0" borderId="0" xfId="0" applyNumberFormat="1" applyFont="1" applyFill="1" applyBorder="1" applyAlignment="1" applyProtection="1">
      <alignment horizontal="center"/>
      <protection hidden="1"/>
    </xf>
    <xf numFmtId="169" fontId="0" fillId="0" borderId="1" xfId="0" applyNumberFormat="1" applyBorder="1"/>
    <xf numFmtId="168" fontId="17" fillId="0" borderId="9" xfId="0" applyNumberFormat="1" applyFont="1" applyBorder="1"/>
    <xf numFmtId="168" fontId="17" fillId="0" borderId="6" xfId="0" applyNumberFormat="1" applyFont="1" applyBorder="1"/>
    <xf numFmtId="169" fontId="0" fillId="0" borderId="6" xfId="0" applyNumberFormat="1" applyBorder="1"/>
    <xf numFmtId="169" fontId="0" fillId="0" borderId="9" xfId="0" applyNumberFormat="1" applyBorder="1"/>
    <xf numFmtId="169" fontId="3" fillId="0" borderId="1" xfId="0" applyNumberFormat="1" applyFont="1" applyBorder="1" applyAlignment="1">
      <alignment horizontal="center"/>
    </xf>
    <xf numFmtId="169" fontId="3" fillId="0" borderId="1" xfId="0" applyNumberFormat="1" applyFont="1" applyBorder="1" applyAlignment="1">
      <alignment horizontal="right"/>
    </xf>
    <xf numFmtId="169" fontId="3" fillId="0" borderId="6" xfId="0" applyNumberFormat="1" applyFont="1" applyBorder="1" applyAlignment="1">
      <alignment horizontal="right"/>
    </xf>
    <xf numFmtId="169" fontId="3" fillId="0" borderId="6" xfId="0" applyNumberFormat="1" applyFont="1" applyBorder="1" applyAlignment="1">
      <alignment horizontal="center"/>
    </xf>
    <xf numFmtId="169" fontId="3" fillId="0" borderId="9" xfId="0" applyNumberFormat="1" applyFont="1" applyBorder="1" applyAlignment="1">
      <alignment horizontal="center"/>
    </xf>
    <xf numFmtId="2" fontId="5" fillId="12" borderId="14" xfId="0" applyNumberFormat="1" applyFont="1" applyFill="1" applyBorder="1" applyAlignment="1" applyProtection="1">
      <alignment horizontal="center"/>
      <protection hidden="1"/>
    </xf>
    <xf numFmtId="3" fontId="8" fillId="3" borderId="0" xfId="0" applyNumberFormat="1" applyFont="1" applyFill="1" applyAlignment="1">
      <alignment horizontal="left" vertical="top"/>
    </xf>
    <xf numFmtId="3" fontId="8" fillId="3" borderId="11" xfId="0" applyNumberFormat="1" applyFont="1" applyFill="1" applyBorder="1" applyAlignment="1">
      <alignment horizontal="left" vertical="top"/>
    </xf>
    <xf numFmtId="3" fontId="16" fillId="0" borderId="0" xfId="0" applyNumberFormat="1" applyFont="1" applyFill="1" applyBorder="1"/>
    <xf numFmtId="3" fontId="12" fillId="6" borderId="0" xfId="0" applyNumberFormat="1" applyFont="1" applyFill="1"/>
    <xf numFmtId="3" fontId="3" fillId="6" borderId="0" xfId="0" applyNumberFormat="1" applyFont="1" applyFill="1"/>
    <xf numFmtId="3" fontId="3" fillId="0" borderId="0" xfId="0" applyNumberFormat="1" applyFont="1" applyFill="1" applyBorder="1" applyAlignment="1">
      <alignment horizontal="right" vertical="center"/>
    </xf>
    <xf numFmtId="3" fontId="3" fillId="0" borderId="0" xfId="0" applyNumberFormat="1" applyFont="1" applyFill="1" applyBorder="1" applyAlignment="1"/>
    <xf numFmtId="3" fontId="12" fillId="0" borderId="13" xfId="0" applyNumberFormat="1" applyFont="1" applyFill="1" applyBorder="1" applyAlignment="1">
      <alignment horizontal="center" vertical="center" wrapText="1"/>
    </xf>
    <xf numFmtId="3" fontId="3" fillId="0" borderId="0" xfId="3" applyNumberFormat="1" applyFont="1" applyFill="1" applyBorder="1"/>
    <xf numFmtId="3" fontId="12" fillId="0" borderId="0" xfId="0" applyNumberFormat="1" applyFont="1" applyFill="1" applyBorder="1" applyAlignment="1">
      <alignment horizontal="left"/>
    </xf>
    <xf numFmtId="3" fontId="7" fillId="0" borderId="0" xfId="3" applyNumberFormat="1" applyFont="1" applyFill="1" applyBorder="1"/>
    <xf numFmtId="0" fontId="0" fillId="0" borderId="0" xfId="0" applyFill="1" applyBorder="1" applyAlignment="1">
      <alignment vertical="center" wrapText="1"/>
    </xf>
    <xf numFmtId="3" fontId="0" fillId="0" borderId="0" xfId="0" applyNumberFormat="1" applyBorder="1" applyAlignment="1" applyProtection="1">
      <alignment horizontal="left"/>
      <protection hidden="1"/>
    </xf>
    <xf numFmtId="3" fontId="2" fillId="7" borderId="0" xfId="0" applyNumberFormat="1" applyFont="1" applyFill="1" applyBorder="1" applyAlignment="1">
      <alignment horizontal="center"/>
    </xf>
    <xf numFmtId="3" fontId="16" fillId="0" borderId="0" xfId="0" applyNumberFormat="1" applyFont="1" applyAlignment="1">
      <alignment vertical="top"/>
    </xf>
    <xf numFmtId="3" fontId="17" fillId="0" borderId="0" xfId="0" applyNumberFormat="1" applyFont="1" applyFill="1" applyAlignment="1" applyProtection="1">
      <alignment horizontal="right"/>
      <protection locked="0"/>
    </xf>
    <xf numFmtId="3" fontId="17" fillId="0" borderId="0" xfId="0" applyNumberFormat="1" applyFont="1" applyFill="1" applyProtection="1">
      <protection locked="0"/>
    </xf>
    <xf numFmtId="3" fontId="16" fillId="0" borderId="0" xfId="0" applyNumberFormat="1" applyFont="1" applyAlignment="1">
      <alignment horizontal="right"/>
    </xf>
    <xf numFmtId="3" fontId="16" fillId="0" borderId="0" xfId="0" applyNumberFormat="1" applyFont="1"/>
    <xf numFmtId="3" fontId="17" fillId="0" borderId="13" xfId="0" applyNumberFormat="1" applyFont="1" applyBorder="1" applyAlignment="1">
      <alignment horizontal="right"/>
    </xf>
    <xf numFmtId="3" fontId="17" fillId="0" borderId="13" xfId="0" applyNumberFormat="1" applyFont="1" applyBorder="1"/>
    <xf numFmtId="3" fontId="16" fillId="0" borderId="0" xfId="0" applyNumberFormat="1" applyFont="1" applyFill="1" applyAlignment="1">
      <alignment horizontal="right"/>
    </xf>
    <xf numFmtId="3" fontId="16" fillId="0" borderId="0" xfId="0" applyNumberFormat="1" applyFont="1" applyFill="1"/>
    <xf numFmtId="3" fontId="17" fillId="0" borderId="0" xfId="0" applyNumberFormat="1" applyFont="1" applyFill="1" applyAlignment="1">
      <alignment horizontal="right"/>
    </xf>
    <xf numFmtId="3" fontId="17" fillId="0" borderId="0" xfId="0" applyNumberFormat="1" applyFont="1" applyFill="1"/>
    <xf numFmtId="3" fontId="16" fillId="0" borderId="0" xfId="0" applyNumberFormat="1" applyFont="1" applyFill="1" applyProtection="1">
      <protection locked="0"/>
    </xf>
    <xf numFmtId="3" fontId="16" fillId="0" borderId="0" xfId="0" applyNumberFormat="1" applyFont="1" applyFill="1" applyAlignment="1" applyProtection="1">
      <alignment horizontal="right"/>
      <protection locked="0"/>
    </xf>
    <xf numFmtId="3" fontId="17" fillId="0" borderId="13" xfId="0" applyNumberFormat="1" applyFont="1" applyFill="1" applyBorder="1" applyAlignment="1">
      <alignment horizontal="right"/>
    </xf>
    <xf numFmtId="3" fontId="17" fillId="0" borderId="13" xfId="0" applyNumberFormat="1" applyFont="1" applyFill="1" applyBorder="1"/>
    <xf numFmtId="3" fontId="16" fillId="0" borderId="5" xfId="0" applyNumberFormat="1" applyFont="1" applyFill="1" applyBorder="1" applyAlignment="1">
      <alignment horizontal="right"/>
    </xf>
    <xf numFmtId="3" fontId="16" fillId="0" borderId="5" xfId="0" applyNumberFormat="1" applyFont="1" applyFill="1" applyBorder="1"/>
    <xf numFmtId="3" fontId="36" fillId="0" borderId="0" xfId="0" applyNumberFormat="1" applyFont="1" applyFill="1" applyAlignment="1">
      <alignment horizontal="right"/>
    </xf>
    <xf numFmtId="3" fontId="36" fillId="0" borderId="0" xfId="0" applyNumberFormat="1" applyFont="1" applyFill="1"/>
    <xf numFmtId="3" fontId="17" fillId="0" borderId="3" xfId="0" applyNumberFormat="1" applyFont="1" applyFill="1" applyBorder="1" applyAlignment="1">
      <alignment horizontal="right"/>
    </xf>
    <xf numFmtId="3" fontId="7" fillId="0" borderId="5" xfId="0" applyNumberFormat="1" applyFont="1" applyFill="1" applyBorder="1"/>
    <xf numFmtId="3" fontId="10" fillId="0" borderId="0" xfId="0" applyNumberFormat="1" applyFont="1" applyFill="1"/>
    <xf numFmtId="3" fontId="16" fillId="0" borderId="9" xfId="0" applyNumberFormat="1" applyFont="1" applyFill="1" applyBorder="1"/>
    <xf numFmtId="3" fontId="16" fillId="0" borderId="1" xfId="0" applyNumberFormat="1" applyFont="1" applyFill="1" applyBorder="1"/>
    <xf numFmtId="3" fontId="16" fillId="0" borderId="1" xfId="0" applyNumberFormat="1" applyFont="1" applyFill="1" applyBorder="1" applyAlignment="1">
      <alignment horizontal="right"/>
    </xf>
    <xf numFmtId="3" fontId="16" fillId="0" borderId="1" xfId="0" applyNumberFormat="1" applyFont="1" applyFill="1" applyBorder="1" applyProtection="1"/>
    <xf numFmtId="3" fontId="16" fillId="0" borderId="6" xfId="0" applyNumberFormat="1" applyFont="1" applyFill="1" applyBorder="1"/>
    <xf numFmtId="3" fontId="17" fillId="0" borderId="1" xfId="0" applyNumberFormat="1" applyFont="1" applyFill="1" applyBorder="1"/>
    <xf numFmtId="3" fontId="17" fillId="0" borderId="6" xfId="0" applyNumberFormat="1" applyFont="1" applyFill="1" applyBorder="1"/>
    <xf numFmtId="3" fontId="17" fillId="0" borderId="0" xfId="0" applyNumberFormat="1" applyFont="1" applyFill="1" applyBorder="1"/>
    <xf numFmtId="3" fontId="16" fillId="0" borderId="13" xfId="0" applyNumberFormat="1" applyFont="1" applyFill="1" applyBorder="1"/>
    <xf numFmtId="3" fontId="8" fillId="3" borderId="0" xfId="0" applyNumberFormat="1" applyFont="1" applyFill="1"/>
    <xf numFmtId="3" fontId="16" fillId="0" borderId="0" xfId="0" applyNumberFormat="1" applyFont="1" applyFill="1" applyAlignment="1">
      <alignment horizontal="left"/>
    </xf>
    <xf numFmtId="3" fontId="17" fillId="3" borderId="0" xfId="0" applyNumberFormat="1" applyFont="1" applyFill="1"/>
    <xf numFmtId="3" fontId="2" fillId="0" borderId="0" xfId="0" applyNumberFormat="1" applyFont="1" applyFill="1" applyBorder="1" applyAlignment="1" applyProtection="1">
      <protection hidden="1"/>
    </xf>
    <xf numFmtId="3" fontId="9" fillId="0" borderId="9" xfId="0" applyNumberFormat="1" applyFont="1" applyFill="1" applyBorder="1"/>
    <xf numFmtId="3" fontId="16" fillId="0" borderId="15" xfId="0" applyNumberFormat="1" applyFont="1" applyFill="1" applyBorder="1"/>
    <xf numFmtId="3" fontId="30" fillId="0" borderId="1" xfId="0" applyNumberFormat="1" applyFont="1" applyFill="1" applyBorder="1"/>
    <xf numFmtId="3" fontId="30" fillId="0" borderId="6" xfId="0" applyNumberFormat="1" applyFont="1" applyFill="1" applyBorder="1"/>
    <xf numFmtId="3" fontId="5" fillId="12" borderId="13" xfId="0" applyNumberFormat="1" applyFont="1" applyFill="1" applyBorder="1" applyAlignment="1" applyProtection="1">
      <alignment horizontal="center"/>
      <protection hidden="1"/>
    </xf>
    <xf numFmtId="3" fontId="0" fillId="0" borderId="2" xfId="0" applyNumberFormat="1" applyBorder="1" applyAlignment="1" applyProtection="1">
      <protection hidden="1"/>
    </xf>
    <xf numFmtId="3" fontId="0" fillId="0" borderId="26" xfId="0" applyNumberFormat="1" applyBorder="1"/>
    <xf numFmtId="3" fontId="3" fillId="0" borderId="15" xfId="0" applyNumberFormat="1" applyFont="1" applyBorder="1" applyAlignment="1">
      <alignment horizontal="left" vertical="center" wrapText="1" indent="1"/>
    </xf>
    <xf numFmtId="3" fontId="0" fillId="0" borderId="15" xfId="0" applyNumberFormat="1" applyBorder="1"/>
    <xf numFmtId="3" fontId="0" fillId="0" borderId="16" xfId="0" applyNumberFormat="1" applyBorder="1"/>
    <xf numFmtId="3" fontId="2" fillId="0" borderId="0" xfId="0" applyNumberFormat="1" applyFont="1" applyBorder="1" applyAlignment="1" applyProtection="1">
      <alignment horizontal="left"/>
      <protection hidden="1"/>
    </xf>
    <xf numFmtId="3" fontId="5" fillId="13" borderId="13" xfId="0" applyNumberFormat="1" applyFont="1" applyFill="1" applyBorder="1" applyProtection="1">
      <protection hidden="1"/>
    </xf>
    <xf numFmtId="3" fontId="16" fillId="0" borderId="6" xfId="0" applyNumberFormat="1" applyFont="1" applyBorder="1"/>
    <xf numFmtId="3" fontId="30" fillId="0" borderId="6" xfId="0" applyNumberFormat="1" applyFont="1" applyBorder="1"/>
    <xf numFmtId="3" fontId="0" fillId="0" borderId="0" xfId="0" applyNumberFormat="1" applyFill="1" applyBorder="1" applyAlignment="1" applyProtection="1">
      <protection hidden="1"/>
    </xf>
    <xf numFmtId="3" fontId="41" fillId="0" borderId="0" xfId="0" applyNumberFormat="1" applyFont="1" applyFill="1" applyBorder="1"/>
    <xf numFmtId="3" fontId="39" fillId="0" borderId="0" xfId="0" applyNumberFormat="1" applyFont="1" applyFill="1" applyBorder="1"/>
    <xf numFmtId="3" fontId="5" fillId="14" borderId="14" xfId="0" applyNumberFormat="1" applyFont="1" applyFill="1" applyBorder="1" applyAlignment="1" applyProtection="1">
      <protection hidden="1"/>
    </xf>
    <xf numFmtId="3" fontId="2" fillId="0" borderId="0" xfId="0" applyNumberFormat="1" applyFont="1" applyBorder="1" applyProtection="1">
      <protection hidden="1"/>
    </xf>
    <xf numFmtId="3" fontId="30" fillId="0" borderId="0" xfId="0" applyNumberFormat="1" applyFont="1" applyBorder="1" applyAlignment="1" applyProtection="1">
      <alignment horizontal="center"/>
      <protection hidden="1"/>
    </xf>
    <xf numFmtId="3" fontId="5" fillId="3" borderId="0" xfId="0" applyNumberFormat="1" applyFont="1" applyFill="1" applyAlignment="1">
      <alignment vertical="top"/>
    </xf>
    <xf numFmtId="3" fontId="2" fillId="0" borderId="0" xfId="0" applyNumberFormat="1" applyFont="1" applyProtection="1">
      <protection hidden="1"/>
    </xf>
    <xf numFmtId="3" fontId="16" fillId="0" borderId="9" xfId="0" applyNumberFormat="1" applyFont="1" applyFill="1" applyBorder="1" applyAlignment="1" applyProtection="1">
      <alignment horizontal="right" wrapText="1" indent="1"/>
      <protection hidden="1"/>
    </xf>
    <xf numFmtId="3" fontId="16" fillId="0" borderId="1" xfId="0" applyNumberFormat="1" applyFont="1" applyFill="1" applyBorder="1" applyAlignment="1" applyProtection="1">
      <alignment wrapText="1"/>
      <protection hidden="1"/>
    </xf>
    <xf numFmtId="3" fontId="16" fillId="0" borderId="1" xfId="0" applyNumberFormat="1" applyFont="1" applyFill="1" applyBorder="1" applyAlignment="1" applyProtection="1">
      <alignment wrapText="1"/>
      <protection locked="0"/>
    </xf>
    <xf numFmtId="3" fontId="16" fillId="0" borderId="0" xfId="0" applyNumberFormat="1" applyFont="1" applyFill="1" applyBorder="1" applyAlignment="1" applyProtection="1">
      <alignment wrapText="1"/>
      <protection locked="0"/>
    </xf>
    <xf numFmtId="3" fontId="16" fillId="0" borderId="15" xfId="0" applyNumberFormat="1" applyFont="1" applyFill="1" applyBorder="1" applyAlignment="1" applyProtection="1">
      <alignment wrapText="1"/>
      <protection locked="0"/>
    </xf>
    <xf numFmtId="3" fontId="16" fillId="0" borderId="6" xfId="0" applyNumberFormat="1" applyFont="1" applyFill="1" applyBorder="1" applyAlignment="1" applyProtection="1">
      <alignment wrapText="1"/>
      <protection hidden="1"/>
    </xf>
    <xf numFmtId="3" fontId="2" fillId="4" borderId="0" xfId="0" applyNumberFormat="1" applyFont="1" applyFill="1" applyProtection="1">
      <protection hidden="1"/>
    </xf>
    <xf numFmtId="3" fontId="0" fillId="0" borderId="9" xfId="0" applyNumberFormat="1" applyFill="1" applyBorder="1"/>
    <xf numFmtId="3" fontId="16" fillId="0" borderId="0" xfId="0" applyNumberFormat="1" applyFont="1" applyBorder="1" applyProtection="1">
      <protection hidden="1"/>
    </xf>
    <xf numFmtId="3" fontId="16" fillId="0" borderId="0" xfId="0" applyNumberFormat="1" applyFont="1" applyBorder="1" applyAlignment="1" applyProtection="1">
      <alignment horizontal="center"/>
      <protection hidden="1"/>
    </xf>
    <xf numFmtId="3" fontId="9" fillId="3" borderId="0" xfId="0" applyNumberFormat="1" applyFont="1" applyFill="1" applyAlignment="1">
      <alignment vertical="top"/>
    </xf>
    <xf numFmtId="3" fontId="2" fillId="10" borderId="9" xfId="0" applyNumberFormat="1" applyFont="1" applyFill="1" applyBorder="1" applyAlignment="1">
      <alignment horizontal="center" vertical="center"/>
    </xf>
    <xf numFmtId="3" fontId="2" fillId="10" borderId="6" xfId="0" applyNumberFormat="1" applyFont="1" applyFill="1" applyBorder="1" applyAlignment="1">
      <alignment horizontal="center" vertical="center" wrapText="1"/>
    </xf>
    <xf numFmtId="3" fontId="2" fillId="10" borderId="13" xfId="0" applyNumberFormat="1" applyFont="1" applyFill="1" applyBorder="1" applyAlignment="1">
      <alignment textRotation="90"/>
    </xf>
    <xf numFmtId="3" fontId="2" fillId="10" borderId="13" xfId="0" applyNumberFormat="1" applyFont="1" applyFill="1" applyBorder="1" applyAlignment="1">
      <alignment textRotation="90" wrapText="1"/>
    </xf>
    <xf numFmtId="3" fontId="0" fillId="4" borderId="0" xfId="0" applyNumberFormat="1" applyFill="1" applyBorder="1" applyAlignment="1">
      <alignment horizontal="center"/>
    </xf>
    <xf numFmtId="3" fontId="16" fillId="0" borderId="1" xfId="0" applyNumberFormat="1" applyFont="1" applyBorder="1" applyAlignment="1"/>
    <xf numFmtId="3" fontId="16" fillId="0" borderId="1" xfId="0" applyNumberFormat="1" applyFont="1" applyBorder="1" applyAlignment="1" applyProtection="1"/>
    <xf numFmtId="3" fontId="16" fillId="0" borderId="6" xfId="0" applyNumberFormat="1" applyFont="1" applyBorder="1" applyAlignment="1"/>
    <xf numFmtId="0" fontId="25" fillId="0" borderId="0" xfId="0" applyFont="1" applyFill="1" applyBorder="1" applyAlignment="1">
      <alignment horizontal="left" vertical="center"/>
    </xf>
    <xf numFmtId="4" fontId="7" fillId="0" borderId="0" xfId="0" applyNumberFormat="1" applyFont="1" applyFill="1"/>
    <xf numFmtId="17" fontId="25" fillId="0" borderId="0" xfId="0" applyNumberFormat="1" applyFont="1" applyFill="1" applyBorder="1" applyAlignment="1">
      <alignment horizontal="left" vertical="center"/>
    </xf>
    <xf numFmtId="3" fontId="3" fillId="0" borderId="13" xfId="0" applyNumberFormat="1" applyFont="1" applyBorder="1" applyAlignment="1">
      <alignment wrapText="1"/>
    </xf>
    <xf numFmtId="3" fontId="3" fillId="0" borderId="14" xfId="0" applyNumberFormat="1" applyFont="1" applyBorder="1" applyAlignment="1">
      <alignment wrapText="1"/>
    </xf>
    <xf numFmtId="3" fontId="3" fillId="0" borderId="6" xfId="0" applyNumberFormat="1" applyFont="1" applyBorder="1" applyAlignment="1">
      <alignment wrapText="1"/>
    </xf>
    <xf numFmtId="3" fontId="3" fillId="0" borderId="16" xfId="0" applyNumberFormat="1" applyFont="1" applyBorder="1" applyAlignment="1">
      <alignment wrapText="1"/>
    </xf>
    <xf numFmtId="3" fontId="2" fillId="7" borderId="0" xfId="0" applyNumberFormat="1" applyFont="1" applyFill="1" applyBorder="1" applyAlignment="1">
      <alignment horizontal="center"/>
    </xf>
    <xf numFmtId="0" fontId="3" fillId="0" borderId="0" xfId="0" applyFont="1" applyAlignment="1">
      <alignment horizontal="left" vertical="center" wrapText="1"/>
    </xf>
    <xf numFmtId="0" fontId="1" fillId="0" borderId="13" xfId="0" applyFont="1" applyBorder="1" applyAlignment="1">
      <alignment horizontal="center" vertical="center" wrapText="1"/>
    </xf>
    <xf numFmtId="3" fontId="3" fillId="7" borderId="0" xfId="0" applyNumberFormat="1" applyFont="1" applyFill="1" applyBorder="1" applyAlignment="1">
      <alignment horizontal="center"/>
    </xf>
    <xf numFmtId="3" fontId="7" fillId="0" borderId="0" xfId="0" applyNumberFormat="1" applyFont="1" applyAlignment="1">
      <alignment horizontal="left"/>
    </xf>
    <xf numFmtId="0" fontId="3" fillId="0" borderId="0" xfId="0" applyFont="1" applyFill="1" applyAlignment="1">
      <alignment wrapText="1"/>
    </xf>
    <xf numFmtId="0" fontId="7" fillId="0" borderId="0" xfId="0" quotePrefix="1" applyFont="1" applyAlignment="1">
      <alignment horizontal="left"/>
    </xf>
    <xf numFmtId="0" fontId="7" fillId="0" borderId="0" xfId="0" applyFont="1" applyFill="1" applyAlignment="1">
      <alignment horizontal="left" vertical="center"/>
    </xf>
    <xf numFmtId="3" fontId="17" fillId="0" borderId="0" xfId="0" applyNumberFormat="1" applyFont="1" applyFill="1" applyBorder="1" applyAlignment="1">
      <alignment horizontal="right"/>
    </xf>
    <xf numFmtId="0" fontId="5" fillId="0" borderId="0" xfId="0" applyFont="1" applyFill="1" applyAlignment="1">
      <alignment horizontal="left" wrapText="1"/>
    </xf>
    <xf numFmtId="0" fontId="3" fillId="0" borderId="0" xfId="0" applyFont="1" applyFill="1" applyAlignment="1">
      <alignment vertical="top"/>
    </xf>
    <xf numFmtId="0" fontId="7" fillId="0" borderId="0" xfId="0" applyFont="1" applyFill="1" applyAlignment="1"/>
    <xf numFmtId="3" fontId="16" fillId="0" borderId="0" xfId="0" applyNumberFormat="1" applyFont="1" applyFill="1" applyBorder="1" applyAlignment="1">
      <alignment horizontal="right"/>
    </xf>
    <xf numFmtId="3" fontId="16" fillId="0" borderId="11" xfId="0" applyNumberFormat="1" applyFont="1" applyFill="1" applyBorder="1"/>
    <xf numFmtId="0" fontId="3" fillId="0" borderId="15" xfId="0" applyFont="1" applyFill="1" applyBorder="1" applyAlignment="1">
      <alignment horizontal="left"/>
    </xf>
    <xf numFmtId="3" fontId="17" fillId="0" borderId="9" xfId="0" applyNumberFormat="1" applyFont="1" applyFill="1" applyBorder="1"/>
    <xf numFmtId="0" fontId="3" fillId="0" borderId="20" xfId="0" applyFont="1" applyBorder="1" applyAlignment="1">
      <alignment horizontal="center" vertical="center"/>
    </xf>
    <xf numFmtId="170" fontId="5" fillId="0" borderId="0" xfId="0" applyNumberFormat="1" applyFont="1" applyFill="1" applyAlignment="1">
      <alignment vertical="top"/>
    </xf>
    <xf numFmtId="170" fontId="2" fillId="0" borderId="0" xfId="0" applyNumberFormat="1" applyFont="1" applyFill="1" applyBorder="1" applyProtection="1">
      <protection hidden="1"/>
    </xf>
    <xf numFmtId="170" fontId="2" fillId="0" borderId="0" xfId="0" applyNumberFormat="1" applyFont="1" applyFill="1"/>
    <xf numFmtId="3" fontId="3" fillId="7" borderId="13" xfId="0" applyNumberFormat="1" applyFont="1" applyFill="1" applyBorder="1" applyAlignment="1">
      <alignment horizontal="left"/>
    </xf>
    <xf numFmtId="3" fontId="3" fillId="7" borderId="13" xfId="0" applyNumberFormat="1" applyFont="1" applyFill="1" applyBorder="1" applyAlignment="1">
      <alignment horizontal="center"/>
    </xf>
    <xf numFmtId="170" fontId="3" fillId="7" borderId="13" xfId="0" applyNumberFormat="1" applyFont="1" applyFill="1" applyBorder="1" applyAlignment="1">
      <alignment horizontal="center"/>
    </xf>
    <xf numFmtId="0" fontId="3" fillId="0" borderId="9" xfId="0" applyFont="1" applyFill="1" applyBorder="1" applyAlignment="1">
      <alignment horizontal="left"/>
    </xf>
    <xf numFmtId="170" fontId="0" fillId="0" borderId="17" xfId="0" applyNumberFormat="1" applyFill="1" applyBorder="1"/>
    <xf numFmtId="0" fontId="5" fillId="10" borderId="0" xfId="0" applyFont="1" applyFill="1"/>
    <xf numFmtId="170" fontId="0" fillId="0" borderId="15" xfId="0" applyNumberFormat="1" applyFill="1" applyBorder="1"/>
    <xf numFmtId="170" fontId="16" fillId="0" borderId="16" xfId="0" applyNumberFormat="1" applyFont="1" applyFill="1" applyBorder="1"/>
    <xf numFmtId="0" fontId="3" fillId="0" borderId="1" xfId="0" quotePrefix="1" applyFont="1" applyFill="1" applyBorder="1" applyAlignment="1">
      <alignment horizontal="left"/>
    </xf>
    <xf numFmtId="170" fontId="16" fillId="0" borderId="0" xfId="0" applyNumberFormat="1" applyFont="1" applyFill="1" applyBorder="1"/>
    <xf numFmtId="170" fontId="16" fillId="0" borderId="14" xfId="0" applyNumberFormat="1" applyFont="1" applyFill="1" applyBorder="1"/>
    <xf numFmtId="170" fontId="0" fillId="0" borderId="0" xfId="0" applyNumberFormat="1" applyFill="1" applyBorder="1"/>
    <xf numFmtId="169" fontId="0" fillId="0" borderId="6" xfId="0" applyNumberFormat="1" applyFill="1" applyBorder="1"/>
    <xf numFmtId="169" fontId="0" fillId="0" borderId="0" xfId="0" applyNumberFormat="1" applyFill="1" applyBorder="1"/>
    <xf numFmtId="169" fontId="3" fillId="7" borderId="13" xfId="0" applyNumberFormat="1" applyFont="1" applyFill="1" applyBorder="1" applyAlignment="1">
      <alignment horizontal="left"/>
    </xf>
    <xf numFmtId="170" fontId="3" fillId="7" borderId="13" xfId="0" applyNumberFormat="1" applyFont="1" applyFill="1" applyBorder="1" applyAlignment="1">
      <alignment horizontal="left"/>
    </xf>
    <xf numFmtId="169" fontId="16" fillId="0" borderId="9" xfId="0" applyNumberFormat="1" applyFont="1" applyFill="1" applyBorder="1"/>
    <xf numFmtId="170" fontId="16" fillId="0" borderId="9" xfId="0" applyNumberFormat="1" applyFont="1" applyFill="1" applyBorder="1"/>
    <xf numFmtId="170" fontId="16" fillId="0" borderId="1" xfId="0" applyNumberFormat="1" applyFont="1" applyFill="1" applyBorder="1"/>
    <xf numFmtId="170" fontId="16" fillId="0" borderId="6" xfId="0" applyNumberFormat="1" applyFont="1" applyFill="1" applyBorder="1"/>
    <xf numFmtId="170" fontId="5" fillId="0" borderId="0" xfId="0" applyNumberFormat="1" applyFont="1" applyFill="1" applyBorder="1"/>
    <xf numFmtId="3" fontId="2" fillId="0" borderId="1" xfId="0" applyNumberFormat="1" applyFont="1" applyFill="1" applyBorder="1"/>
    <xf numFmtId="170" fontId="2" fillId="0" borderId="0" xfId="0" applyNumberFormat="1" applyFont="1" applyFill="1" applyBorder="1"/>
    <xf numFmtId="3" fontId="2" fillId="0" borderId="1" xfId="0" applyNumberFormat="1" applyFont="1" applyBorder="1"/>
    <xf numFmtId="170" fontId="2" fillId="0" borderId="0" xfId="0" applyNumberFormat="1" applyFont="1"/>
    <xf numFmtId="3" fontId="2" fillId="0" borderId="6" xfId="0" applyNumberFormat="1" applyFont="1" applyBorder="1"/>
    <xf numFmtId="170" fontId="30" fillId="7" borderId="0" xfId="0" applyNumberFormat="1" applyFont="1" applyFill="1" applyAlignment="1">
      <alignment horizontal="center"/>
    </xf>
    <xf numFmtId="170" fontId="16" fillId="0" borderId="15" xfId="0" applyNumberFormat="1" applyFont="1" applyFill="1" applyBorder="1"/>
    <xf numFmtId="170" fontId="17" fillId="0" borderId="15" xfId="0" applyNumberFormat="1" applyFont="1" applyFill="1" applyBorder="1"/>
    <xf numFmtId="170" fontId="30" fillId="0" borderId="1" xfId="0" applyNumberFormat="1" applyFont="1" applyFill="1" applyBorder="1" applyAlignment="1">
      <alignment horizontal="center"/>
    </xf>
    <xf numFmtId="170" fontId="30" fillId="4" borderId="0" xfId="0" applyNumberFormat="1" applyFont="1" applyFill="1" applyBorder="1" applyAlignment="1"/>
    <xf numFmtId="170" fontId="17" fillId="0" borderId="0" xfId="0" applyNumberFormat="1" applyFont="1" applyBorder="1"/>
    <xf numFmtId="170" fontId="30" fillId="0" borderId="0" xfId="0" applyNumberFormat="1" applyFont="1"/>
    <xf numFmtId="170" fontId="16" fillId="0" borderId="0" xfId="0" applyNumberFormat="1" applyFont="1"/>
    <xf numFmtId="166" fontId="14" fillId="0" borderId="24" xfId="0" applyNumberFormat="1" applyFont="1" applyFill="1" applyBorder="1" applyAlignment="1" applyProtection="1">
      <alignment horizontal="right" wrapText="1" indent="1"/>
      <protection hidden="1"/>
    </xf>
    <xf numFmtId="166" fontId="14" fillId="0" borderId="8" xfId="0" applyNumberFormat="1" applyFont="1" applyFill="1" applyBorder="1" applyAlignment="1" applyProtection="1">
      <alignment horizontal="right" wrapText="1" indent="1"/>
      <protection hidden="1"/>
    </xf>
    <xf numFmtId="169" fontId="16" fillId="0" borderId="24" xfId="0" applyNumberFormat="1" applyFont="1" applyFill="1" applyBorder="1" applyAlignment="1" applyProtection="1">
      <alignment horizontal="right" wrapText="1" indent="1"/>
      <protection locked="0"/>
    </xf>
    <xf numFmtId="169" fontId="16" fillId="0" borderId="8" xfId="0" applyNumberFormat="1" applyFont="1" applyFill="1" applyBorder="1" applyAlignment="1" applyProtection="1">
      <alignment horizontal="right" wrapText="1" indent="1"/>
      <protection locked="0"/>
    </xf>
    <xf numFmtId="166" fontId="14" fillId="0" borderId="24" xfId="0" applyNumberFormat="1" applyFont="1" applyFill="1" applyBorder="1" applyAlignment="1" applyProtection="1">
      <alignment horizontal="right" wrapText="1" indent="1"/>
      <protection locked="0"/>
    </xf>
    <xf numFmtId="166" fontId="14" fillId="0" borderId="8" xfId="0" applyNumberFormat="1" applyFont="1" applyFill="1" applyBorder="1" applyAlignment="1" applyProtection="1">
      <alignment horizontal="right" wrapText="1" indent="1"/>
      <protection locked="0"/>
    </xf>
    <xf numFmtId="166" fontId="14" fillId="0" borderId="24" xfId="0" applyNumberFormat="1" applyFont="1" applyFill="1" applyBorder="1" applyAlignment="1" applyProtection="1">
      <alignment horizontal="right" indent="1"/>
      <protection locked="0"/>
    </xf>
    <xf numFmtId="166" fontId="14" fillId="0" borderId="8" xfId="0" applyNumberFormat="1" applyFont="1" applyFill="1" applyBorder="1" applyAlignment="1" applyProtection="1">
      <alignment horizontal="right" indent="1"/>
      <protection locked="0"/>
    </xf>
    <xf numFmtId="166" fontId="14" fillId="0" borderId="25" xfId="0" applyNumberFormat="1" applyFont="1" applyFill="1" applyBorder="1" applyAlignment="1" applyProtection="1">
      <alignment horizontal="right" indent="1"/>
      <protection locked="0"/>
    </xf>
    <xf numFmtId="166" fontId="14" fillId="0" borderId="19" xfId="0" applyNumberFormat="1" applyFont="1" applyFill="1" applyBorder="1" applyAlignment="1" applyProtection="1">
      <alignment horizontal="right" indent="1"/>
      <protection locked="0"/>
    </xf>
    <xf numFmtId="49" fontId="5" fillId="0" borderId="13" xfId="0" applyNumberFormat="1" applyFont="1" applyFill="1" applyBorder="1" applyProtection="1">
      <protection hidden="1"/>
    </xf>
    <xf numFmtId="170" fontId="12" fillId="3" borderId="0" xfId="0" applyNumberFormat="1" applyFont="1" applyFill="1" applyAlignment="1">
      <alignment vertical="top"/>
    </xf>
    <xf numFmtId="170" fontId="3" fillId="0" borderId="0" xfId="0" applyNumberFormat="1" applyFont="1" applyFill="1" applyBorder="1" applyProtection="1">
      <protection hidden="1"/>
    </xf>
    <xf numFmtId="170" fontId="3" fillId="7" borderId="0" xfId="0" applyNumberFormat="1" applyFont="1" applyFill="1" applyBorder="1" applyAlignment="1">
      <alignment horizontal="center"/>
    </xf>
    <xf numFmtId="170" fontId="3" fillId="0" borderId="1" xfId="0" applyNumberFormat="1" applyFont="1" applyFill="1" applyBorder="1"/>
    <xf numFmtId="170" fontId="16" fillId="0" borderId="1" xfId="0" applyNumberFormat="1" applyFont="1" applyFill="1" applyBorder="1" applyProtection="1"/>
    <xf numFmtId="170" fontId="2" fillId="7" borderId="0" xfId="0" applyNumberFormat="1" applyFont="1" applyFill="1" applyBorder="1" applyAlignment="1">
      <alignment horizontal="center"/>
    </xf>
    <xf numFmtId="170" fontId="16" fillId="0" borderId="12" xfId="0" applyNumberFormat="1" applyFont="1" applyBorder="1"/>
    <xf numFmtId="170" fontId="16" fillId="0" borderId="9" xfId="0" applyNumberFormat="1" applyFont="1" applyBorder="1"/>
    <xf numFmtId="170" fontId="16" fillId="0" borderId="2" xfId="0" applyNumberFormat="1" applyFont="1" applyBorder="1"/>
    <xf numFmtId="170" fontId="16" fillId="0" borderId="1" xfId="0" applyNumberFormat="1" applyFont="1" applyBorder="1"/>
    <xf numFmtId="170" fontId="16" fillId="0" borderId="2" xfId="0" applyNumberFormat="1" applyFont="1" applyBorder="1" applyProtection="1"/>
    <xf numFmtId="170" fontId="16" fillId="0" borderId="4" xfId="0" applyNumberFormat="1" applyFont="1" applyBorder="1"/>
    <xf numFmtId="170" fontId="16" fillId="0" borderId="6" xfId="0" applyNumberFormat="1" applyFont="1" applyBorder="1"/>
    <xf numFmtId="170" fontId="16" fillId="0" borderId="1" xfId="0" applyNumberFormat="1" applyFont="1" applyBorder="1" applyAlignment="1">
      <alignment vertical="center" wrapText="1"/>
    </xf>
    <xf numFmtId="170" fontId="16" fillId="0" borderId="15" xfId="0" applyNumberFormat="1" applyFont="1" applyBorder="1" applyAlignment="1">
      <alignment vertical="center" wrapText="1"/>
    </xf>
    <xf numFmtId="170" fontId="16" fillId="0" borderId="6" xfId="0" applyNumberFormat="1" applyFont="1" applyBorder="1" applyAlignment="1">
      <alignment vertical="center" wrapText="1"/>
    </xf>
    <xf numFmtId="170" fontId="16" fillId="0" borderId="16" xfId="0" applyNumberFormat="1" applyFont="1" applyBorder="1" applyAlignment="1">
      <alignment vertical="center" wrapText="1"/>
    </xf>
    <xf numFmtId="4" fontId="9" fillId="3" borderId="0" xfId="0" applyNumberFormat="1" applyFont="1" applyFill="1" applyAlignment="1">
      <alignment vertical="top"/>
    </xf>
    <xf numFmtId="4" fontId="5" fillId="4" borderId="0" xfId="0" applyNumberFormat="1" applyFont="1" applyFill="1" applyBorder="1"/>
    <xf numFmtId="4" fontId="5" fillId="4" borderId="0" xfId="0" applyNumberFormat="1" applyFont="1" applyFill="1" applyBorder="1" applyAlignment="1">
      <alignment wrapText="1"/>
    </xf>
    <xf numFmtId="4" fontId="0" fillId="0" borderId="1" xfId="0" applyNumberFormat="1" applyBorder="1"/>
    <xf numFmtId="4" fontId="16" fillId="0" borderId="1" xfId="0" applyNumberFormat="1" applyFont="1" applyBorder="1"/>
    <xf numFmtId="4" fontId="16" fillId="0" borderId="1" xfId="0" applyNumberFormat="1" applyFont="1" applyBorder="1" applyProtection="1"/>
    <xf numFmtId="4" fontId="5" fillId="4" borderId="0" xfId="0" applyNumberFormat="1" applyFont="1" applyFill="1" applyBorder="1" applyAlignment="1">
      <alignment horizontal="center" wrapText="1"/>
    </xf>
    <xf numFmtId="4" fontId="16" fillId="0" borderId="6" xfId="0" applyNumberFormat="1" applyFont="1" applyBorder="1"/>
    <xf numFmtId="170" fontId="0" fillId="3" borderId="0" xfId="0" applyNumberFormat="1" applyFill="1" applyBorder="1"/>
    <xf numFmtId="170" fontId="0" fillId="0" borderId="0" xfId="0" applyNumberFormat="1" applyBorder="1"/>
    <xf numFmtId="170" fontId="2" fillId="7" borderId="0" xfId="0" applyNumberFormat="1" applyFont="1" applyFill="1" applyAlignment="1">
      <alignment horizontal="center"/>
    </xf>
    <xf numFmtId="170" fontId="16" fillId="0" borderId="1" xfId="0" applyNumberFormat="1" applyFont="1" applyBorder="1" applyProtection="1"/>
    <xf numFmtId="0" fontId="3" fillId="0" borderId="0" xfId="0" applyFont="1" applyAlignment="1">
      <alignment horizontal="left" vertical="center" wrapText="1" indent="3"/>
    </xf>
    <xf numFmtId="170" fontId="0" fillId="0" borderId="0" xfId="0" applyNumberFormat="1"/>
    <xf numFmtId="170" fontId="5" fillId="0" borderId="0" xfId="0" applyNumberFormat="1" applyFont="1"/>
    <xf numFmtId="170" fontId="5" fillId="0" borderId="0" xfId="0" applyNumberFormat="1" applyFont="1" applyFill="1"/>
    <xf numFmtId="170" fontId="2" fillId="7" borderId="17" xfId="0" applyNumberFormat="1" applyFont="1" applyFill="1" applyBorder="1" applyAlignment="1">
      <alignment horizontal="center" vertical="center"/>
    </xf>
    <xf numFmtId="170" fontId="17" fillId="0" borderId="9" xfId="0" applyNumberFormat="1" applyFont="1" applyBorder="1"/>
    <xf numFmtId="170" fontId="17" fillId="0" borderId="6" xfId="0" applyNumberFormat="1" applyFont="1" applyBorder="1"/>
    <xf numFmtId="170" fontId="7" fillId="0" borderId="0" xfId="0" applyNumberFormat="1" applyFont="1" applyBorder="1" applyAlignment="1" applyProtection="1">
      <protection hidden="1"/>
    </xf>
    <xf numFmtId="170" fontId="2" fillId="9" borderId="0" xfId="0" applyNumberFormat="1" applyFont="1" applyFill="1" applyBorder="1" applyAlignment="1">
      <alignment horizontal="center" wrapText="1"/>
    </xf>
    <xf numFmtId="170" fontId="0" fillId="4" borderId="0" xfId="0" applyNumberFormat="1" applyFill="1" applyBorder="1" applyAlignment="1">
      <alignment horizontal="center"/>
    </xf>
    <xf numFmtId="170" fontId="0" fillId="4" borderId="0" xfId="0" applyNumberFormat="1" applyFill="1" applyBorder="1"/>
    <xf numFmtId="170" fontId="0" fillId="4" borderId="0" xfId="0" applyNumberFormat="1" applyFill="1"/>
    <xf numFmtId="170" fontId="16" fillId="0" borderId="9" xfId="0" applyNumberFormat="1" applyFont="1" applyBorder="1" applyAlignment="1">
      <alignment horizontal="center" wrapText="1"/>
    </xf>
    <xf numFmtId="170" fontId="16" fillId="0" borderId="1" xfId="0" applyNumberFormat="1" applyFont="1" applyBorder="1" applyAlignment="1">
      <alignment wrapText="1"/>
    </xf>
    <xf numFmtId="170" fontId="2" fillId="0" borderId="0" xfId="0" applyNumberFormat="1" applyFont="1" applyBorder="1"/>
    <xf numFmtId="0" fontId="12" fillId="0" borderId="0" xfId="0" applyFont="1" applyAlignment="1">
      <alignment horizontal="left" vertical="center"/>
    </xf>
    <xf numFmtId="0" fontId="3" fillId="0" borderId="0" xfId="0" applyFont="1" applyAlignment="1">
      <alignment horizontal="justify" vertical="center"/>
    </xf>
    <xf numFmtId="0" fontId="12" fillId="0" borderId="0" xfId="0" applyFont="1" applyAlignment="1">
      <alignment horizontal="left" vertical="center" wrapText="1"/>
    </xf>
    <xf numFmtId="0" fontId="0" fillId="0" borderId="0" xfId="0" applyBorder="1" applyAlignment="1">
      <alignment horizontal="center"/>
    </xf>
    <xf numFmtId="169" fontId="16" fillId="0" borderId="0" xfId="0" applyNumberFormat="1" applyFont="1" applyBorder="1"/>
    <xf numFmtId="0" fontId="12" fillId="0" borderId="0" xfId="0" applyFont="1" applyBorder="1" applyAlignment="1">
      <alignment horizontal="left" vertical="center"/>
    </xf>
    <xf numFmtId="3" fontId="5" fillId="0" borderId="13" xfId="0" applyNumberFormat="1" applyFont="1" applyFill="1" applyBorder="1" applyProtection="1">
      <protection hidden="1"/>
    </xf>
    <xf numFmtId="49" fontId="5" fillId="0" borderId="14" xfId="0" applyNumberFormat="1" applyFont="1" applyFill="1" applyBorder="1" applyProtection="1">
      <protection hidden="1"/>
    </xf>
    <xf numFmtId="0" fontId="9" fillId="0" borderId="0" xfId="0" applyFont="1" applyFill="1"/>
    <xf numFmtId="0" fontId="2" fillId="0" borderId="0" xfId="0" applyFont="1" applyFill="1" applyAlignment="1">
      <alignment vertical="top" wrapText="1"/>
    </xf>
    <xf numFmtId="0" fontId="25" fillId="0" borderId="0" xfId="0" applyFont="1" applyFill="1" applyBorder="1" applyAlignment="1"/>
    <xf numFmtId="3" fontId="7" fillId="0" borderId="0" xfId="0" applyNumberFormat="1" applyFont="1" applyFill="1" applyAlignment="1">
      <alignment horizontal="right" vertical="center"/>
    </xf>
    <xf numFmtId="0" fontId="25" fillId="0" borderId="0" xfId="0" applyFont="1" applyFill="1"/>
    <xf numFmtId="0" fontId="3" fillId="0" borderId="0" xfId="0" applyFont="1" applyAlignment="1">
      <alignment horizontal="left" vertical="center" wrapText="1"/>
    </xf>
    <xf numFmtId="0" fontId="46" fillId="0" borderId="0" xfId="4" applyFont="1" applyAlignment="1">
      <alignment vertical="center"/>
    </xf>
    <xf numFmtId="0" fontId="48" fillId="0" borderId="0" xfId="4" applyFont="1"/>
    <xf numFmtId="0" fontId="46" fillId="0" borderId="0" xfId="4" applyFont="1" applyAlignment="1">
      <alignment horizontal="center"/>
    </xf>
    <xf numFmtId="0" fontId="46" fillId="0" borderId="12" xfId="4" applyFont="1" applyBorder="1" applyAlignment="1">
      <alignment vertical="center"/>
    </xf>
    <xf numFmtId="0" fontId="46" fillId="0" borderId="5" xfId="4" applyFont="1" applyBorder="1" applyAlignment="1">
      <alignment vertical="center"/>
    </xf>
    <xf numFmtId="0" fontId="46" fillId="0" borderId="17" xfId="4" applyFont="1" applyBorder="1" applyAlignment="1">
      <alignment vertical="center"/>
    </xf>
    <xf numFmtId="0" fontId="49" fillId="0" borderId="0" xfId="4" applyFont="1" applyAlignment="1">
      <alignment vertical="distributed" wrapText="1"/>
    </xf>
    <xf numFmtId="0" fontId="49" fillId="0" borderId="0" xfId="4" applyFont="1" applyAlignment="1">
      <alignment vertical="distributed"/>
    </xf>
    <xf numFmtId="0" fontId="46" fillId="0" borderId="4" xfId="4" applyFont="1" applyBorder="1" applyAlignment="1">
      <alignment vertical="center"/>
    </xf>
    <xf numFmtId="0" fontId="46" fillId="0" borderId="11" xfId="4" applyFont="1" applyBorder="1" applyAlignment="1">
      <alignment vertical="center"/>
    </xf>
    <xf numFmtId="0" fontId="49" fillId="0" borderId="11" xfId="4" applyFont="1" applyBorder="1" applyAlignment="1">
      <alignment horizontal="center" vertical="center" wrapText="1"/>
    </xf>
    <xf numFmtId="0" fontId="49" fillId="0" borderId="16" xfId="4" applyFont="1" applyBorder="1" applyAlignment="1">
      <alignment horizontal="center" vertical="center" wrapText="1"/>
    </xf>
    <xf numFmtId="0" fontId="49" fillId="0" borderId="0" xfId="4" applyFont="1" applyAlignment="1">
      <alignment horizontal="center" vertical="center" wrapText="1"/>
    </xf>
    <xf numFmtId="0" fontId="49" fillId="0" borderId="0" xfId="4" applyFont="1" applyAlignment="1">
      <alignment horizontal="left" vertical="center" readingOrder="1"/>
    </xf>
    <xf numFmtId="0" fontId="46" fillId="0" borderId="0" xfId="4" applyFont="1" applyAlignment="1">
      <alignment horizontal="left" vertical="center"/>
    </xf>
    <xf numFmtId="0" fontId="52" fillId="0" borderId="0" xfId="4" applyFont="1" applyAlignment="1">
      <alignment horizontal="left" vertical="center"/>
    </xf>
    <xf numFmtId="0" fontId="52" fillId="0" borderId="0" xfId="4" applyFont="1" applyAlignment="1">
      <alignment vertical="center"/>
    </xf>
    <xf numFmtId="0" fontId="52" fillId="0" borderId="0" xfId="4" applyFont="1" applyAlignment="1">
      <alignment horizontal="right" vertical="center"/>
    </xf>
    <xf numFmtId="0" fontId="52" fillId="0" borderId="0" xfId="4" applyFont="1" applyAlignment="1">
      <alignment horizontal="right" vertical="center" indent="2"/>
    </xf>
    <xf numFmtId="0" fontId="47" fillId="0" borderId="0" xfId="4"/>
    <xf numFmtId="0" fontId="52" fillId="0" borderId="0" xfId="4" applyFont="1" applyAlignment="1">
      <alignment horizontal="justify" vertical="center"/>
    </xf>
    <xf numFmtId="0" fontId="46" fillId="0" borderId="33" xfId="4" applyFont="1" applyBorder="1" applyAlignment="1">
      <alignment vertical="center"/>
    </xf>
    <xf numFmtId="0" fontId="52" fillId="0" borderId="34" xfId="4" applyFont="1" applyBorder="1" applyAlignment="1">
      <alignment vertical="center"/>
    </xf>
    <xf numFmtId="0" fontId="52" fillId="0" borderId="35" xfId="4" applyFont="1" applyBorder="1" applyAlignment="1">
      <alignment horizontal="left" vertical="center" indent="1"/>
    </xf>
    <xf numFmtId="0" fontId="52" fillId="0" borderId="0" xfId="4" applyFont="1" applyAlignment="1">
      <alignment horizontal="left" vertical="center" wrapText="1"/>
    </xf>
    <xf numFmtId="0" fontId="52" fillId="0" borderId="0" xfId="4" applyFont="1" applyAlignment="1">
      <alignment horizontal="center" vertical="center"/>
    </xf>
    <xf numFmtId="0" fontId="52" fillId="0" borderId="0" xfId="4" applyFont="1"/>
    <xf numFmtId="0" fontId="52" fillId="0" borderId="0" xfId="4" applyFont="1" applyAlignment="1">
      <alignment horizontal="left"/>
    </xf>
    <xf numFmtId="0" fontId="52" fillId="0" borderId="0" xfId="4" applyFont="1" applyAlignment="1">
      <alignment horizontal="left" wrapText="1"/>
    </xf>
    <xf numFmtId="0" fontId="46" fillId="0" borderId="0" xfId="4" applyFont="1"/>
    <xf numFmtId="0" fontId="52" fillId="0" borderId="0" xfId="4" applyFont="1" applyAlignment="1">
      <alignment horizontal="left" vertical="top" wrapText="1"/>
    </xf>
    <xf numFmtId="0" fontId="46" fillId="0" borderId="0" xfId="4" applyFont="1" applyAlignment="1">
      <alignment vertical="top"/>
    </xf>
    <xf numFmtId="0" fontId="48" fillId="0" borderId="33" xfId="4" applyFont="1" applyBorder="1" applyAlignment="1">
      <alignment vertical="center"/>
    </xf>
    <xf numFmtId="0" fontId="48" fillId="0" borderId="0" xfId="4" applyFont="1" applyAlignment="1">
      <alignment vertical="center"/>
    </xf>
    <xf numFmtId="0" fontId="56" fillId="0" borderId="0" xfId="4" applyFont="1" applyAlignment="1">
      <alignment horizontal="left"/>
    </xf>
    <xf numFmtId="0" fontId="1" fillId="0" borderId="0" xfId="4" applyFont="1" applyAlignment="1">
      <alignment horizontal="left" vertical="center"/>
    </xf>
    <xf numFmtId="0" fontId="48" fillId="0" borderId="0" xfId="4" applyFont="1" applyAlignment="1">
      <alignment horizontal="left" vertical="center"/>
    </xf>
    <xf numFmtId="0" fontId="56" fillId="0" borderId="0" xfId="4" applyFont="1" applyAlignment="1">
      <alignment horizontal="left" vertical="center"/>
    </xf>
    <xf numFmtId="0" fontId="1" fillId="0" borderId="0" xfId="4" applyFont="1" applyAlignment="1">
      <alignment vertical="center"/>
    </xf>
    <xf numFmtId="0" fontId="56" fillId="0" borderId="0" xfId="4" applyFont="1" applyAlignment="1">
      <alignment vertical="center"/>
    </xf>
    <xf numFmtId="0" fontId="57" fillId="0" borderId="36" xfId="4" applyFont="1" applyBorder="1" applyAlignment="1">
      <alignment vertical="center"/>
    </xf>
    <xf numFmtId="0" fontId="2" fillId="0" borderId="0" xfId="0" applyFont="1" applyBorder="1" applyAlignment="1" applyProtection="1">
      <alignment horizontal="left" wrapText="1"/>
      <protection hidden="1"/>
    </xf>
    <xf numFmtId="0" fontId="49" fillId="0" borderId="15" xfId="3" applyFont="1" applyBorder="1" applyAlignment="1">
      <alignment horizontal="center" vertical="distributed" wrapText="1"/>
    </xf>
    <xf numFmtId="0" fontId="58" fillId="0" borderId="0" xfId="3" quotePrefix="1" applyFont="1" applyAlignment="1">
      <alignment vertical="center"/>
    </xf>
    <xf numFmtId="0" fontId="59" fillId="0" borderId="0" xfId="3" applyFont="1" applyAlignment="1">
      <alignment vertical="center"/>
    </xf>
    <xf numFmtId="0" fontId="2" fillId="0" borderId="13" xfId="3" quotePrefix="1" applyBorder="1" applyAlignment="1">
      <alignment vertical="center"/>
    </xf>
    <xf numFmtId="0" fontId="59" fillId="0" borderId="11" xfId="3" quotePrefix="1" applyFont="1" applyBorder="1" applyAlignment="1">
      <alignment vertical="center"/>
    </xf>
    <xf numFmtId="0" fontId="59" fillId="0" borderId="16" xfId="3" quotePrefix="1" applyFont="1" applyBorder="1" applyAlignment="1">
      <alignment vertical="center"/>
    </xf>
    <xf numFmtId="0" fontId="2" fillId="0" borderId="13" xfId="3" quotePrefix="1" applyBorder="1" applyAlignment="1">
      <alignment horizontal="center" vertical="center"/>
    </xf>
    <xf numFmtId="0" fontId="2" fillId="0" borderId="0" xfId="3"/>
    <xf numFmtId="0" fontId="59" fillId="0" borderId="0" xfId="3" quotePrefix="1" applyFont="1" applyAlignment="1">
      <alignment vertical="center"/>
    </xf>
    <xf numFmtId="0" fontId="3" fillId="0" borderId="0" xfId="3" applyFont="1" applyAlignment="1">
      <alignment vertical="center"/>
    </xf>
    <xf numFmtId="0" fontId="60" fillId="0" borderId="0" xfId="3" quotePrefix="1" applyFont="1" applyAlignment="1">
      <alignment horizontal="center" vertical="center"/>
    </xf>
    <xf numFmtId="0" fontId="61" fillId="0" borderId="0" xfId="0" applyFont="1" applyAlignment="1">
      <alignment horizontal="center" vertical="distributed" wrapText="1"/>
    </xf>
    <xf numFmtId="0" fontId="2" fillId="0" borderId="0" xfId="3" quotePrefix="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indent="4"/>
    </xf>
    <xf numFmtId="0" fontId="2" fillId="0" borderId="13" xfId="3" quotePrefix="1" applyBorder="1" applyAlignment="1">
      <alignment horizontal="center" vertical="center" wrapText="1"/>
    </xf>
    <xf numFmtId="0" fontId="59" fillId="0" borderId="12" xfId="3" applyFont="1" applyBorder="1" applyAlignment="1">
      <alignment vertical="center"/>
    </xf>
    <xf numFmtId="0" fontId="59" fillId="0" borderId="5" xfId="3" applyFont="1" applyBorder="1" applyAlignment="1">
      <alignment vertical="center"/>
    </xf>
    <xf numFmtId="0" fontId="59" fillId="0" borderId="17" xfId="3" applyFont="1" applyBorder="1" applyAlignment="1">
      <alignment vertical="center"/>
    </xf>
    <xf numFmtId="0" fontId="59" fillId="0" borderId="9" xfId="3" applyFont="1" applyBorder="1" applyAlignment="1">
      <alignment vertical="center"/>
    </xf>
    <xf numFmtId="0" fontId="59" fillId="0" borderId="2" xfId="3" applyFont="1" applyBorder="1" applyAlignment="1">
      <alignment vertical="center"/>
    </xf>
    <xf numFmtId="0" fontId="59" fillId="0" borderId="15" xfId="3" applyFont="1" applyBorder="1" applyAlignment="1">
      <alignment vertical="center"/>
    </xf>
    <xf numFmtId="0" fontId="59" fillId="0" borderId="1" xfId="3" applyFont="1" applyBorder="1" applyAlignment="1">
      <alignment vertical="center"/>
    </xf>
    <xf numFmtId="0" fontId="59" fillId="0" borderId="4" xfId="3" applyFont="1" applyBorder="1" applyAlignment="1">
      <alignment vertical="center"/>
    </xf>
    <xf numFmtId="0" fontId="59" fillId="0" borderId="11" xfId="3" applyFont="1" applyBorder="1" applyAlignment="1">
      <alignment vertical="center"/>
    </xf>
    <xf numFmtId="0" fontId="59" fillId="0" borderId="16" xfId="3" applyFont="1" applyBorder="1" applyAlignment="1">
      <alignment vertical="center"/>
    </xf>
    <xf numFmtId="0" fontId="59" fillId="0" borderId="6" xfId="3" applyFont="1" applyBorder="1" applyAlignment="1">
      <alignment vertical="center"/>
    </xf>
    <xf numFmtId="0" fontId="45" fillId="0" borderId="0" xfId="0" applyFont="1" applyAlignment="1">
      <alignment horizontal="justify" vertical="center"/>
    </xf>
    <xf numFmtId="0" fontId="63" fillId="0" borderId="0" xfId="0" applyFont="1"/>
    <xf numFmtId="0" fontId="2" fillId="0" borderId="3" xfId="3" quotePrefix="1" applyBorder="1" applyAlignment="1">
      <alignment horizontal="center" vertical="center" wrapText="1"/>
    </xf>
    <xf numFmtId="0" fontId="2" fillId="0" borderId="0" xfId="3" quotePrefix="1" applyAlignment="1">
      <alignment horizontal="left" vertical="center" wrapText="1"/>
    </xf>
    <xf numFmtId="2" fontId="5" fillId="12" borderId="27" xfId="0" applyNumberFormat="1" applyFont="1" applyFill="1" applyBorder="1" applyAlignment="1" applyProtection="1">
      <alignment horizontal="center"/>
      <protection hidden="1"/>
    </xf>
    <xf numFmtId="0" fontId="14" fillId="0" borderId="0" xfId="0" applyFont="1" applyAlignment="1">
      <alignment horizontal="center" vertical="center"/>
    </xf>
    <xf numFmtId="0" fontId="7" fillId="0" borderId="0" xfId="0" applyFont="1" applyBorder="1" applyAlignment="1" applyProtection="1">
      <alignment horizontal="center"/>
      <protection hidden="1"/>
    </xf>
    <xf numFmtId="49" fontId="5" fillId="12" borderId="27" xfId="0" applyNumberFormat="1" applyFont="1" applyFill="1" applyBorder="1" applyAlignment="1" applyProtection="1">
      <alignment horizontal="center"/>
      <protection hidden="1"/>
    </xf>
    <xf numFmtId="49" fontId="5" fillId="12" borderId="14" xfId="0" applyNumberFormat="1" applyFont="1" applyFill="1" applyBorder="1" applyAlignment="1" applyProtection="1">
      <alignment horizontal="center"/>
      <protection hidden="1"/>
    </xf>
    <xf numFmtId="49" fontId="5" fillId="0" borderId="13" xfId="3" applyNumberFormat="1" applyFont="1" applyBorder="1" applyAlignment="1">
      <alignment horizontal="center" vertical="center"/>
    </xf>
    <xf numFmtId="49" fontId="8" fillId="3" borderId="0" xfId="0" applyNumberFormat="1" applyFont="1" applyFill="1"/>
    <xf numFmtId="49" fontId="3" fillId="3" borderId="0" xfId="0" applyNumberFormat="1" applyFont="1" applyFill="1"/>
    <xf numFmtId="49" fontId="0" fillId="0" borderId="0" xfId="0" applyNumberFormat="1"/>
    <xf numFmtId="49" fontId="2" fillId="0" borderId="0" xfId="0" applyNumberFormat="1" applyFont="1" applyBorder="1" applyProtection="1">
      <protection hidden="1"/>
    </xf>
    <xf numFmtId="49" fontId="3" fillId="0" borderId="0" xfId="0" applyNumberFormat="1" applyFont="1" applyFill="1" applyBorder="1" applyAlignment="1" applyProtection="1">
      <alignment horizontal="left"/>
      <protection hidden="1"/>
    </xf>
    <xf numFmtId="49" fontId="0" fillId="0" borderId="0" xfId="0" applyNumberFormat="1" applyFill="1"/>
    <xf numFmtId="49" fontId="3" fillId="0" borderId="0" xfId="0" applyNumberFormat="1" applyFont="1" applyBorder="1" applyProtection="1">
      <protection hidden="1"/>
    </xf>
    <xf numFmtId="49" fontId="3" fillId="0" borderId="0" xfId="0" applyNumberFormat="1" applyFont="1"/>
    <xf numFmtId="49" fontId="3" fillId="0" borderId="0" xfId="0" applyNumberFormat="1" applyFont="1" applyFill="1" applyBorder="1" applyAlignment="1" applyProtection="1">
      <alignment horizontal="center"/>
      <protection hidden="1"/>
    </xf>
    <xf numFmtId="49" fontId="12" fillId="3" borderId="0" xfId="0" applyNumberFormat="1" applyFont="1" applyFill="1" applyAlignment="1">
      <alignment horizontal="center" vertical="top"/>
    </xf>
    <xf numFmtId="49" fontId="7" fillId="0" borderId="0" xfId="0" applyNumberFormat="1" applyFont="1" applyBorder="1" applyAlignment="1" applyProtection="1">
      <alignment horizontal="center"/>
      <protection hidden="1"/>
    </xf>
    <xf numFmtId="49" fontId="7" fillId="0" borderId="0" xfId="0" applyNumberFormat="1" applyFont="1" applyBorder="1" applyProtection="1">
      <protection hidden="1"/>
    </xf>
    <xf numFmtId="49" fontId="15" fillId="0" borderId="0" xfId="0" applyNumberFormat="1" applyFont="1" applyBorder="1" applyAlignment="1" applyProtection="1">
      <alignment horizontal="center"/>
      <protection hidden="1"/>
    </xf>
    <xf numFmtId="49" fontId="5" fillId="0" borderId="27" xfId="0" applyNumberFormat="1" applyFont="1" applyFill="1" applyBorder="1" applyAlignment="1" applyProtection="1">
      <alignment horizontal="center"/>
      <protection hidden="1"/>
    </xf>
    <xf numFmtId="49" fontId="5" fillId="12" borderId="27" xfId="0" applyNumberFormat="1" applyFont="1" applyFill="1" applyBorder="1" applyProtection="1">
      <protection hidden="1"/>
    </xf>
    <xf numFmtId="49" fontId="5" fillId="12" borderId="13" xfId="0" applyNumberFormat="1" applyFont="1" applyFill="1" applyBorder="1" applyAlignment="1" applyProtection="1">
      <alignment horizontal="center"/>
      <protection hidden="1"/>
    </xf>
    <xf numFmtId="49" fontId="5" fillId="12" borderId="14" xfId="0" quotePrefix="1" applyNumberFormat="1" applyFont="1" applyFill="1" applyBorder="1" applyAlignment="1" applyProtection="1">
      <alignment horizontal="center"/>
      <protection hidden="1"/>
    </xf>
    <xf numFmtId="0" fontId="49" fillId="0" borderId="2" xfId="3" applyFont="1" applyBorder="1" applyAlignment="1">
      <alignment horizontal="center" vertical="distributed" wrapText="1"/>
    </xf>
    <xf numFmtId="0" fontId="49" fillId="0" borderId="0" xfId="3" applyFont="1" applyBorder="1" applyAlignment="1">
      <alignment horizontal="center" vertical="distributed" wrapText="1"/>
    </xf>
    <xf numFmtId="0" fontId="52" fillId="0" borderId="0" xfId="4" applyFont="1" applyAlignment="1">
      <alignment horizontal="center" vertical="center"/>
    </xf>
    <xf numFmtId="0" fontId="52" fillId="0" borderId="15" xfId="4" applyFont="1" applyBorder="1" applyAlignment="1">
      <alignment horizontal="center" vertical="center"/>
    </xf>
    <xf numFmtId="14" fontId="52" fillId="0" borderId="3" xfId="4" applyNumberFormat="1" applyFont="1" applyBorder="1" applyAlignment="1">
      <alignment horizontal="center" vertical="center" wrapText="1"/>
    </xf>
    <xf numFmtId="14" fontId="52" fillId="0" borderId="14" xfId="4" applyNumberFormat="1" applyFont="1" applyBorder="1" applyAlignment="1">
      <alignment horizontal="center" vertical="center" wrapText="1"/>
    </xf>
    <xf numFmtId="14" fontId="52" fillId="0" borderId="3" xfId="4" applyNumberFormat="1" applyFont="1" applyBorder="1" applyAlignment="1">
      <alignment horizontal="center" vertical="center"/>
    </xf>
    <xf numFmtId="14" fontId="52" fillId="0" borderId="27" xfId="4" applyNumberFormat="1" applyFont="1" applyBorder="1" applyAlignment="1">
      <alignment horizontal="center" vertical="center"/>
    </xf>
    <xf numFmtId="14" fontId="52" fillId="0" borderId="14" xfId="4" applyNumberFormat="1" applyFont="1" applyBorder="1" applyAlignment="1">
      <alignment horizontal="center" vertical="center"/>
    </xf>
    <xf numFmtId="0" fontId="52" fillId="0" borderId="0" xfId="4" applyFont="1" applyAlignment="1">
      <alignment horizontal="left" vertical="center"/>
    </xf>
    <xf numFmtId="0" fontId="46" fillId="0" borderId="0" xfId="4" applyFont="1" applyAlignment="1">
      <alignment horizontal="left"/>
    </xf>
    <xf numFmtId="0" fontId="52" fillId="0" borderId="0" xfId="4" applyFont="1" applyAlignment="1">
      <alignment horizontal="left"/>
    </xf>
    <xf numFmtId="49" fontId="52" fillId="0" borderId="3" xfId="4" quotePrefix="1" applyNumberFormat="1" applyFont="1" applyBorder="1" applyAlignment="1">
      <alignment horizontal="center" vertical="center"/>
    </xf>
    <xf numFmtId="49" fontId="52" fillId="0" borderId="27" xfId="4" applyNumberFormat="1" applyFont="1" applyBorder="1" applyAlignment="1">
      <alignment horizontal="center" vertical="center"/>
    </xf>
    <xf numFmtId="49" fontId="52" fillId="0" borderId="14" xfId="4" applyNumberFormat="1" applyFont="1" applyBorder="1" applyAlignment="1">
      <alignment horizontal="center" vertical="center"/>
    </xf>
    <xf numFmtId="0" fontId="2" fillId="0" borderId="0" xfId="0" applyFont="1" applyAlignment="1" applyProtection="1">
      <alignment horizontal="left" wrapText="1"/>
      <protection hidden="1"/>
    </xf>
    <xf numFmtId="0" fontId="2" fillId="0" borderId="33" xfId="0" applyFont="1" applyBorder="1" applyAlignment="1" applyProtection="1">
      <alignment horizontal="left" wrapText="1"/>
      <protection hidden="1"/>
    </xf>
    <xf numFmtId="0" fontId="59" fillId="0" borderId="0" xfId="3" applyFont="1" applyAlignment="1">
      <alignment vertical="center"/>
    </xf>
    <xf numFmtId="0" fontId="59" fillId="0" borderId="18" xfId="3" applyFont="1" applyBorder="1" applyAlignment="1">
      <alignment vertical="center"/>
    </xf>
    <xf numFmtId="49" fontId="5" fillId="0" borderId="3" xfId="3" quotePrefix="1" applyNumberFormat="1" applyFont="1" applyBorder="1" applyAlignment="1">
      <alignment horizontal="center" vertical="center"/>
    </xf>
    <xf numFmtId="49" fontId="5" fillId="0" borderId="14" xfId="3" quotePrefix="1" applyNumberFormat="1" applyFont="1" applyBorder="1" applyAlignment="1">
      <alignment horizontal="center" vertical="center"/>
    </xf>
    <xf numFmtId="0" fontId="49" fillId="0" borderId="28" xfId="0" applyFont="1" applyBorder="1" applyAlignment="1">
      <alignment horizontal="center" vertical="distributed" wrapText="1"/>
    </xf>
    <xf numFmtId="0" fontId="49" fillId="0" borderId="29" xfId="0" applyFont="1" applyBorder="1" applyAlignment="1">
      <alignment horizontal="center" vertical="distributed" wrapText="1"/>
    </xf>
    <xf numFmtId="0" fontId="49" fillId="0" borderId="30" xfId="0" applyFont="1" applyBorder="1" applyAlignment="1">
      <alignment horizontal="center" vertical="distributed" wrapText="1"/>
    </xf>
    <xf numFmtId="0" fontId="5" fillId="0" borderId="0" xfId="3" quotePrefix="1" applyFont="1" applyAlignment="1">
      <alignment vertical="center"/>
    </xf>
    <xf numFmtId="0" fontId="5" fillId="0" borderId="0" xfId="3" applyFont="1" applyAlignment="1">
      <alignment vertical="center"/>
    </xf>
    <xf numFmtId="0" fontId="2" fillId="0" borderId="23" xfId="3" quotePrefix="1" applyBorder="1" applyAlignment="1">
      <alignment vertical="top" wrapText="1"/>
    </xf>
    <xf numFmtId="0" fontId="2" fillId="0" borderId="23" xfId="3" applyBorder="1" applyAlignment="1">
      <alignment vertical="top" wrapText="1"/>
    </xf>
    <xf numFmtId="0" fontId="2" fillId="0" borderId="0" xfId="3" quotePrefix="1" applyAlignment="1">
      <alignment vertical="center"/>
    </xf>
    <xf numFmtId="0" fontId="2" fillId="0" borderId="0" xfId="3" applyAlignment="1">
      <alignment vertical="center"/>
    </xf>
    <xf numFmtId="0" fontId="1" fillId="0" borderId="5" xfId="0" applyFont="1" applyBorder="1" applyAlignment="1">
      <alignment horizontal="left" vertical="center"/>
    </xf>
    <xf numFmtId="0" fontId="49" fillId="0" borderId="0" xfId="0" applyFont="1" applyAlignment="1">
      <alignment horizontal="center" vertical="distributed" wrapText="1"/>
    </xf>
    <xf numFmtId="0" fontId="2" fillId="0" borderId="0" xfId="3" quotePrefix="1" applyAlignment="1">
      <alignment horizontal="left" vertical="center" wrapText="1"/>
    </xf>
    <xf numFmtId="0" fontId="3" fillId="0" borderId="0" xfId="0" applyFont="1" applyAlignment="1">
      <alignment horizontal="left" vertical="center" wrapText="1"/>
    </xf>
    <xf numFmtId="0" fontId="2" fillId="0" borderId="3" xfId="3" quotePrefix="1" applyBorder="1" applyAlignment="1">
      <alignment horizontal="center" vertical="center"/>
    </xf>
    <xf numFmtId="0" fontId="2" fillId="0" borderId="27" xfId="3" quotePrefix="1" applyBorder="1" applyAlignment="1">
      <alignment horizontal="center" vertical="center"/>
    </xf>
    <xf numFmtId="0" fontId="2" fillId="0" borderId="14" xfId="3" quotePrefix="1" applyBorder="1" applyAlignment="1">
      <alignment horizontal="center" vertical="center"/>
    </xf>
    <xf numFmtId="0" fontId="5" fillId="0" borderId="0" xfId="0" applyFont="1" applyFill="1" applyAlignment="1">
      <alignment horizontal="left" wrapText="1"/>
    </xf>
    <xf numFmtId="49" fontId="5" fillId="12" borderId="3" xfId="0" applyNumberFormat="1" applyFont="1" applyFill="1" applyBorder="1" applyAlignment="1" applyProtection="1">
      <alignment horizontal="center"/>
      <protection hidden="1"/>
    </xf>
    <xf numFmtId="49" fontId="5" fillId="12" borderId="14" xfId="0" applyNumberFormat="1" applyFont="1" applyFill="1" applyBorder="1" applyAlignment="1" applyProtection="1">
      <alignment horizontal="center"/>
      <protection hidden="1"/>
    </xf>
    <xf numFmtId="0" fontId="8" fillId="4" borderId="0" xfId="0" applyFont="1" applyFill="1" applyAlignment="1">
      <alignment horizontal="left"/>
    </xf>
    <xf numFmtId="0" fontId="5" fillId="0" borderId="0" xfId="0" applyFont="1" applyFill="1" applyBorder="1" applyAlignment="1">
      <alignment horizontal="left" wrapText="1"/>
    </xf>
    <xf numFmtId="0" fontId="12" fillId="0" borderId="0" xfId="0" applyFont="1" applyFill="1" applyAlignment="1">
      <alignment horizontal="center"/>
    </xf>
    <xf numFmtId="0" fontId="3" fillId="0" borderId="0" xfId="0" applyFont="1" applyFill="1" applyAlignment="1">
      <alignment horizontal="left" wrapText="1"/>
    </xf>
    <xf numFmtId="49" fontId="5" fillId="12" borderId="27" xfId="0" applyNumberFormat="1" applyFont="1" applyFill="1" applyBorder="1" applyAlignment="1" applyProtection="1">
      <alignment horizontal="center"/>
      <protection hidden="1"/>
    </xf>
    <xf numFmtId="0" fontId="0" fillId="0" borderId="0" xfId="0" applyBorder="1" applyAlignment="1" applyProtection="1">
      <alignment horizontal="center"/>
      <protection hidden="1"/>
    </xf>
    <xf numFmtId="0" fontId="3" fillId="0" borderId="0" xfId="0" applyFont="1" applyAlignment="1">
      <alignment horizontal="left" wrapText="1"/>
    </xf>
    <xf numFmtId="0" fontId="2" fillId="0" borderId="0" xfId="0" applyFont="1" applyBorder="1" applyAlignment="1" applyProtection="1">
      <alignment horizontal="center"/>
      <protection hidden="1"/>
    </xf>
    <xf numFmtId="49" fontId="5" fillId="12" borderId="32" xfId="0" applyNumberFormat="1" applyFont="1" applyFill="1" applyBorder="1" applyAlignment="1" applyProtection="1">
      <alignment horizontal="center"/>
      <protection hidden="1"/>
    </xf>
    <xf numFmtId="0" fontId="7" fillId="0" borderId="0" xfId="0" applyFont="1" applyAlignment="1">
      <alignment horizontal="left" wrapText="1"/>
    </xf>
    <xf numFmtId="0" fontId="7" fillId="0" borderId="15" xfId="0" applyFont="1" applyBorder="1" applyAlignment="1">
      <alignment horizontal="left" wrapText="1"/>
    </xf>
    <xf numFmtId="0" fontId="23" fillId="0" borderId="0" xfId="0" applyFont="1" applyFill="1" applyAlignment="1">
      <alignment horizontal="left" vertical="center" wrapText="1"/>
    </xf>
    <xf numFmtId="49" fontId="5" fillId="12" borderId="3" xfId="0" quotePrefix="1" applyNumberFormat="1" applyFont="1" applyFill="1" applyBorder="1" applyAlignment="1" applyProtection="1">
      <alignment horizontal="center"/>
      <protection hidden="1"/>
    </xf>
    <xf numFmtId="0" fontId="23" fillId="0" borderId="0" xfId="0" applyFont="1" applyAlignment="1">
      <alignment horizontal="left" wrapText="1"/>
    </xf>
    <xf numFmtId="0" fontId="23" fillId="0" borderId="15" xfId="0" applyFont="1" applyBorder="1" applyAlignment="1">
      <alignment horizontal="left" wrapText="1"/>
    </xf>
    <xf numFmtId="0" fontId="5" fillId="0" borderId="0" xfId="0" applyFont="1" applyFill="1" applyAlignment="1">
      <alignment horizontal="left" vertical="center" wrapText="1"/>
    </xf>
    <xf numFmtId="0" fontId="3" fillId="0" borderId="28" xfId="0" applyFont="1" applyBorder="1" applyAlignment="1">
      <alignment horizontal="center" vertical="center" wrapText="1"/>
    </xf>
    <xf numFmtId="0" fontId="3" fillId="0" borderId="30" xfId="0" applyFont="1" applyBorder="1" applyAlignment="1">
      <alignment horizontal="center" vertical="center" wrapText="1"/>
    </xf>
    <xf numFmtId="0" fontId="7" fillId="0" borderId="0" xfId="0" applyFont="1" applyBorder="1" applyAlignment="1" applyProtection="1">
      <alignment horizontal="center"/>
      <protection hidden="1"/>
    </xf>
    <xf numFmtId="0" fontId="3" fillId="0" borderId="3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0" xfId="0" applyFont="1" applyBorder="1" applyAlignment="1">
      <alignment horizontal="center" vertical="center" wrapText="1"/>
    </xf>
    <xf numFmtId="0" fontId="14" fillId="0" borderId="0" xfId="0" applyFont="1" applyBorder="1" applyAlignment="1" applyProtection="1">
      <alignment horizontal="left"/>
      <protection hidden="1"/>
    </xf>
    <xf numFmtId="0" fontId="15" fillId="3" borderId="0" xfId="0" applyFont="1" applyFill="1" applyAlignment="1">
      <alignment horizontal="left" vertical="top"/>
    </xf>
    <xf numFmtId="0" fontId="3" fillId="0" borderId="29" xfId="0" applyFont="1" applyBorder="1" applyAlignment="1">
      <alignment horizontal="center"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25" xfId="0" applyFont="1" applyBorder="1" applyAlignment="1">
      <alignment horizontal="center" vertical="center"/>
    </xf>
    <xf numFmtId="0" fontId="3" fillId="0" borderId="19"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7" fillId="0" borderId="0" xfId="0" applyFont="1" applyBorder="1" applyAlignment="1" applyProtection="1">
      <alignment horizontal="left"/>
      <protection hidden="1"/>
    </xf>
    <xf numFmtId="3" fontId="16" fillId="0" borderId="0" xfId="0" applyNumberFormat="1" applyFont="1" applyFill="1" applyBorder="1" applyAlignment="1" applyProtection="1">
      <alignment wrapText="1"/>
      <protection locked="0"/>
    </xf>
    <xf numFmtId="3" fontId="16" fillId="0" borderId="15" xfId="0" applyNumberFormat="1" applyFont="1" applyFill="1" applyBorder="1" applyAlignment="1" applyProtection="1">
      <alignment wrapText="1"/>
      <protection locked="0"/>
    </xf>
    <xf numFmtId="0" fontId="2" fillId="0" borderId="0" xfId="0" applyFont="1" applyAlignment="1" applyProtection="1">
      <alignment horizontal="left" vertical="top" wrapText="1"/>
      <protection hidden="1"/>
    </xf>
    <xf numFmtId="0" fontId="2" fillId="0" borderId="0" xfId="0" applyFont="1" applyBorder="1" applyAlignment="1" applyProtection="1">
      <alignment horizontal="left" vertical="top" wrapText="1"/>
      <protection hidden="1"/>
    </xf>
    <xf numFmtId="3" fontId="2" fillId="7" borderId="0" xfId="0" applyNumberFormat="1" applyFont="1" applyFill="1" applyBorder="1" applyAlignment="1">
      <alignment horizontal="center"/>
    </xf>
    <xf numFmtId="3" fontId="2" fillId="7" borderId="15" xfId="0" applyNumberFormat="1" applyFont="1" applyFill="1" applyBorder="1" applyAlignment="1">
      <alignment horizontal="center"/>
    </xf>
    <xf numFmtId="0" fontId="29" fillId="0" borderId="0" xfId="0" applyFont="1" applyAlignment="1" applyProtection="1">
      <alignment horizontal="left" vertical="center" wrapText="1"/>
      <protection hidden="1"/>
    </xf>
    <xf numFmtId="0" fontId="29" fillId="0" borderId="0" xfId="0" applyFont="1" applyBorder="1" applyAlignment="1" applyProtection="1">
      <alignment horizontal="left" vertical="center" wrapText="1"/>
      <protection hidden="1"/>
    </xf>
    <xf numFmtId="3" fontId="16" fillId="0" borderId="0" xfId="0" applyNumberFormat="1" applyFont="1" applyFill="1" applyBorder="1" applyAlignment="1" applyProtection="1">
      <alignment wrapText="1"/>
      <protection hidden="1"/>
    </xf>
    <xf numFmtId="3" fontId="16" fillId="0" borderId="15" xfId="0" applyNumberFormat="1" applyFont="1" applyFill="1" applyBorder="1" applyAlignment="1" applyProtection="1">
      <alignment wrapText="1"/>
      <protection hidden="1"/>
    </xf>
    <xf numFmtId="3" fontId="16" fillId="0" borderId="2" xfId="0" applyNumberFormat="1" applyFont="1" applyFill="1" applyBorder="1" applyAlignment="1" applyProtection="1">
      <alignment wrapText="1"/>
      <protection hidden="1"/>
    </xf>
    <xf numFmtId="3" fontId="16" fillId="0" borderId="5" xfId="0" applyNumberFormat="1" applyFont="1" applyFill="1" applyBorder="1" applyAlignment="1" applyProtection="1">
      <alignment horizontal="right" wrapText="1" indent="1"/>
      <protection hidden="1"/>
    </xf>
    <xf numFmtId="3" fontId="16" fillId="0" borderId="17" xfId="0" applyNumberFormat="1" applyFont="1" applyFill="1" applyBorder="1" applyAlignment="1" applyProtection="1">
      <alignment horizontal="right" wrapText="1" indent="1"/>
      <protection hidden="1"/>
    </xf>
    <xf numFmtId="0" fontId="5" fillId="0" borderId="0" xfId="0" applyFont="1" applyAlignment="1" applyProtection="1">
      <alignment horizontal="left" wrapText="1"/>
      <protection hidden="1"/>
    </xf>
    <xf numFmtId="0" fontId="5" fillId="0" borderId="0" xfId="0" applyFont="1" applyBorder="1" applyAlignment="1" applyProtection="1">
      <alignment horizontal="left" wrapText="1"/>
      <protection hidden="1"/>
    </xf>
    <xf numFmtId="0" fontId="2" fillId="0" borderId="0" xfId="0" applyFont="1" applyAlignment="1" applyProtection="1">
      <alignment horizontal="left"/>
      <protection hidden="1"/>
    </xf>
    <xf numFmtId="0" fontId="2" fillId="0" borderId="8" xfId="0" applyFont="1" applyBorder="1" applyAlignment="1" applyProtection="1">
      <alignment horizontal="left"/>
      <protection hidden="1"/>
    </xf>
    <xf numFmtId="3" fontId="3" fillId="0" borderId="24" xfId="0" applyNumberFormat="1" applyFont="1" applyFill="1" applyBorder="1" applyAlignment="1" applyProtection="1">
      <alignment horizontal="right" wrapText="1" indent="1"/>
      <protection hidden="1"/>
    </xf>
    <xf numFmtId="3" fontId="3" fillId="0" borderId="8" xfId="0" applyNumberFormat="1" applyFont="1" applyFill="1" applyBorder="1" applyAlignment="1" applyProtection="1">
      <alignment horizontal="right" wrapText="1" indent="1"/>
      <protection hidden="1"/>
    </xf>
    <xf numFmtId="0" fontId="5" fillId="0" borderId="0" xfId="0" applyFont="1" applyAlignment="1" applyProtection="1">
      <alignment horizontal="left" vertical="top" wrapText="1"/>
      <protection hidden="1"/>
    </xf>
    <xf numFmtId="0" fontId="5" fillId="0" borderId="0" xfId="0" applyFont="1" applyBorder="1" applyAlignment="1" applyProtection="1">
      <alignment horizontal="left" vertical="top" wrapText="1"/>
      <protection hidden="1"/>
    </xf>
    <xf numFmtId="3" fontId="16" fillId="0" borderId="2" xfId="0" applyNumberFormat="1" applyFont="1" applyFill="1" applyBorder="1" applyAlignment="1" applyProtection="1">
      <alignment wrapText="1"/>
      <protection locked="0"/>
    </xf>
    <xf numFmtId="3" fontId="16" fillId="0" borderId="11" xfId="0" applyNumberFormat="1" applyFont="1" applyFill="1" applyBorder="1" applyAlignment="1" applyProtection="1">
      <alignment wrapText="1"/>
      <protection hidden="1"/>
    </xf>
    <xf numFmtId="3" fontId="16" fillId="0" borderId="16" xfId="0" applyNumberFormat="1" applyFont="1" applyFill="1" applyBorder="1" applyAlignment="1" applyProtection="1">
      <alignment wrapText="1"/>
      <protection hidden="1"/>
    </xf>
    <xf numFmtId="0" fontId="5" fillId="4" borderId="0" xfId="0" applyFont="1" applyFill="1" applyAlignment="1" applyProtection="1">
      <alignment horizontal="left"/>
      <protection hidden="1"/>
    </xf>
    <xf numFmtId="3" fontId="3" fillId="4" borderId="0" xfId="0" applyNumberFormat="1" applyFont="1" applyFill="1" applyBorder="1" applyAlignment="1" applyProtection="1">
      <alignment horizontal="center" vertical="center" wrapText="1"/>
      <protection hidden="1"/>
    </xf>
    <xf numFmtId="0" fontId="3" fillId="0" borderId="0" xfId="0" applyFont="1" applyAlignment="1" applyProtection="1">
      <alignment horizontal="left" wrapText="1"/>
      <protection locked="0"/>
    </xf>
    <xf numFmtId="0" fontId="3" fillId="0" borderId="0" xfId="0" applyFont="1" applyBorder="1" applyAlignment="1" applyProtection="1">
      <alignment horizontal="left" wrapText="1"/>
      <protection locked="0"/>
    </xf>
    <xf numFmtId="0" fontId="2" fillId="10" borderId="0" xfId="0" applyFont="1" applyFill="1" applyAlignment="1" applyProtection="1">
      <alignment horizontal="left"/>
      <protection locked="0"/>
    </xf>
    <xf numFmtId="0" fontId="2" fillId="10" borderId="8" xfId="0" applyFont="1" applyFill="1" applyBorder="1" applyAlignment="1" applyProtection="1">
      <alignment horizontal="left"/>
      <protection locked="0"/>
    </xf>
    <xf numFmtId="3" fontId="3" fillId="0" borderId="25" xfId="0" applyNumberFormat="1" applyFont="1" applyFill="1" applyBorder="1" applyAlignment="1" applyProtection="1">
      <alignment horizontal="right" indent="1"/>
      <protection locked="0"/>
    </xf>
    <xf numFmtId="3" fontId="3" fillId="0" borderId="19" xfId="0" applyNumberFormat="1" applyFont="1" applyFill="1" applyBorder="1" applyAlignment="1" applyProtection="1">
      <alignment horizontal="right" indent="1"/>
      <protection locked="0"/>
    </xf>
    <xf numFmtId="3" fontId="3" fillId="0" borderId="24" xfId="0" applyNumberFormat="1" applyFont="1" applyFill="1" applyBorder="1" applyAlignment="1" applyProtection="1">
      <alignment horizontal="right" wrapText="1" indent="1"/>
      <protection locked="0"/>
    </xf>
    <xf numFmtId="3" fontId="3" fillId="0" borderId="8" xfId="0" applyNumberFormat="1" applyFont="1" applyFill="1" applyBorder="1" applyAlignment="1" applyProtection="1">
      <alignment horizontal="right" wrapText="1" indent="1"/>
      <protection locked="0"/>
    </xf>
    <xf numFmtId="3" fontId="3" fillId="0" borderId="24" xfId="0" applyNumberFormat="1" applyFont="1" applyFill="1" applyBorder="1" applyAlignment="1" applyProtection="1">
      <alignment horizontal="right" indent="1"/>
      <protection locked="0"/>
    </xf>
    <xf numFmtId="3" fontId="3" fillId="0" borderId="8" xfId="0" applyNumberFormat="1" applyFont="1" applyFill="1" applyBorder="1" applyAlignment="1" applyProtection="1">
      <alignment horizontal="right" indent="1"/>
      <protection locked="0"/>
    </xf>
    <xf numFmtId="0" fontId="1" fillId="0" borderId="1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1" fillId="0" borderId="13" xfId="0" applyFont="1" applyBorder="1" applyAlignment="1">
      <alignment horizontal="center" vertical="center" wrapText="1"/>
    </xf>
    <xf numFmtId="0" fontId="1" fillId="0" borderId="17" xfId="0" applyFont="1" applyBorder="1" applyAlignment="1">
      <alignment horizontal="center" vertical="center"/>
    </xf>
    <xf numFmtId="0" fontId="1" fillId="0" borderId="16" xfId="0" applyFont="1" applyBorder="1" applyAlignment="1">
      <alignment horizontal="center" vertical="center"/>
    </xf>
    <xf numFmtId="0" fontId="3" fillId="0" borderId="0" xfId="0" applyFont="1" applyAlignment="1" applyProtection="1">
      <alignment horizontal="left"/>
      <protection hidden="1"/>
    </xf>
    <xf numFmtId="0" fontId="3" fillId="0" borderId="0" xfId="0" applyFont="1" applyBorder="1" applyAlignment="1" applyProtection="1">
      <alignment horizontal="left"/>
      <protection hidden="1"/>
    </xf>
    <xf numFmtId="166" fontId="3" fillId="0" borderId="2" xfId="0" applyNumberFormat="1" applyFont="1" applyFill="1" applyBorder="1" applyAlignment="1" applyProtection="1">
      <alignment horizontal="right" wrapText="1" indent="1"/>
      <protection hidden="1"/>
    </xf>
    <xf numFmtId="166" fontId="3" fillId="0" borderId="15" xfId="0" applyNumberFormat="1" applyFont="1" applyFill="1" applyBorder="1" applyAlignment="1" applyProtection="1">
      <alignment horizontal="right" wrapText="1" indent="1"/>
      <protection hidden="1"/>
    </xf>
    <xf numFmtId="3" fontId="3" fillId="7" borderId="0" xfId="0" applyNumberFormat="1" applyFont="1" applyFill="1" applyBorder="1" applyAlignment="1">
      <alignment horizontal="center"/>
    </xf>
    <xf numFmtId="166" fontId="3" fillId="0" borderId="12" xfId="0" applyNumberFormat="1" applyFont="1" applyFill="1" applyBorder="1" applyAlignment="1" applyProtection="1">
      <alignment horizontal="right" wrapText="1" indent="1"/>
      <protection hidden="1"/>
    </xf>
    <xf numFmtId="166" fontId="3" fillId="0" borderId="17" xfId="0" applyNumberFormat="1" applyFont="1" applyFill="1" applyBorder="1" applyAlignment="1" applyProtection="1">
      <alignment horizontal="right" wrapText="1" indent="1"/>
      <protection hidden="1"/>
    </xf>
    <xf numFmtId="0" fontId="12" fillId="3" borderId="0" xfId="0" applyFont="1" applyFill="1" applyAlignment="1">
      <alignment horizontal="left" vertical="top"/>
    </xf>
    <xf numFmtId="166" fontId="3" fillId="10" borderId="4" xfId="0" applyNumberFormat="1" applyFont="1" applyFill="1" applyBorder="1" applyAlignment="1" applyProtection="1">
      <alignment horizontal="right" indent="1"/>
      <protection locked="0"/>
    </xf>
    <xf numFmtId="166" fontId="3" fillId="10" borderId="16" xfId="0" applyNumberFormat="1" applyFont="1" applyFill="1" applyBorder="1" applyAlignment="1" applyProtection="1">
      <alignment horizontal="right" indent="1"/>
      <protection locked="0"/>
    </xf>
    <xf numFmtId="167" fontId="3" fillId="10" borderId="2" xfId="0" applyNumberFormat="1" applyFont="1" applyFill="1" applyBorder="1" applyAlignment="1" applyProtection="1">
      <alignment horizontal="right" wrapText="1" indent="1"/>
      <protection locked="0"/>
    </xf>
    <xf numFmtId="167" fontId="3" fillId="10" borderId="15" xfId="0" applyNumberFormat="1" applyFont="1" applyFill="1" applyBorder="1" applyAlignment="1" applyProtection="1">
      <alignment horizontal="right" wrapText="1" indent="1"/>
      <protection locked="0"/>
    </xf>
    <xf numFmtId="166" fontId="3" fillId="10" borderId="2" xfId="0" applyNumberFormat="1" applyFont="1" applyFill="1" applyBorder="1" applyAlignment="1" applyProtection="1">
      <alignment horizontal="right" wrapText="1" indent="1"/>
      <protection locked="0"/>
    </xf>
    <xf numFmtId="166" fontId="3" fillId="10" borderId="15" xfId="0" applyNumberFormat="1" applyFont="1" applyFill="1" applyBorder="1" applyAlignment="1" applyProtection="1">
      <alignment horizontal="right" wrapText="1" indent="1"/>
      <protection locked="0"/>
    </xf>
    <xf numFmtId="166" fontId="3" fillId="10" borderId="2" xfId="0" applyNumberFormat="1" applyFont="1" applyFill="1" applyBorder="1" applyAlignment="1" applyProtection="1">
      <alignment horizontal="right" indent="1"/>
      <protection locked="0"/>
    </xf>
    <xf numFmtId="166" fontId="3" fillId="10" borderId="15" xfId="0" applyNumberFormat="1" applyFont="1" applyFill="1" applyBorder="1" applyAlignment="1" applyProtection="1">
      <alignment horizontal="right" indent="1"/>
      <protection locked="0"/>
    </xf>
    <xf numFmtId="0" fontId="9" fillId="3" borderId="0" xfId="0" applyFont="1" applyFill="1" applyAlignment="1">
      <alignment horizontal="left" vertical="top"/>
    </xf>
    <xf numFmtId="0" fontId="19" fillId="0" borderId="0" xfId="0" applyFont="1" applyAlignment="1">
      <alignment horizontal="left"/>
    </xf>
    <xf numFmtId="0" fontId="20" fillId="0" borderId="0" xfId="0" applyFont="1" applyAlignment="1"/>
    <xf numFmtId="49" fontId="5" fillId="0" borderId="3" xfId="0" quotePrefix="1" applyNumberFormat="1" applyFont="1" applyFill="1" applyBorder="1" applyAlignment="1" applyProtection="1">
      <alignment horizontal="center"/>
      <protection hidden="1"/>
    </xf>
    <xf numFmtId="49" fontId="5" fillId="0" borderId="27" xfId="0" quotePrefix="1" applyNumberFormat="1" applyFont="1" applyFill="1" applyBorder="1" applyAlignment="1" applyProtection="1">
      <alignment horizontal="center"/>
      <protection hidden="1"/>
    </xf>
    <xf numFmtId="49" fontId="5" fillId="0" borderId="14" xfId="0" quotePrefix="1" applyNumberFormat="1" applyFont="1" applyFill="1" applyBorder="1" applyAlignment="1" applyProtection="1">
      <alignment horizontal="center"/>
      <protection hidden="1"/>
    </xf>
    <xf numFmtId="49" fontId="5" fillId="0" borderId="3" xfId="0" applyNumberFormat="1" applyFont="1" applyFill="1" applyBorder="1" applyAlignment="1" applyProtection="1">
      <alignment horizontal="center"/>
      <protection hidden="1"/>
    </xf>
    <xf numFmtId="49" fontId="5" fillId="0" borderId="14" xfId="0" applyNumberFormat="1" applyFont="1" applyFill="1" applyBorder="1" applyAlignment="1" applyProtection="1">
      <alignment horizontal="center"/>
      <protection hidden="1"/>
    </xf>
    <xf numFmtId="49" fontId="5" fillId="0" borderId="0" xfId="0" applyNumberFormat="1" applyFont="1" applyFill="1" applyBorder="1" applyAlignment="1" applyProtection="1">
      <alignment horizontal="left"/>
      <protection hidden="1"/>
    </xf>
    <xf numFmtId="0" fontId="3" fillId="0" borderId="15" xfId="0" applyFont="1" applyBorder="1" applyAlignment="1">
      <alignment horizontal="left" vertical="center" wrapText="1"/>
    </xf>
    <xf numFmtId="0" fontId="5" fillId="3" borderId="0" xfId="0" applyFont="1" applyFill="1" applyAlignment="1">
      <alignment horizontal="left" vertical="center" wrapText="1"/>
    </xf>
    <xf numFmtId="0" fontId="5" fillId="4" borderId="0" xfId="0" applyFont="1" applyFill="1" applyAlignment="1">
      <alignment horizontal="left" vertical="center" wrapText="1"/>
    </xf>
    <xf numFmtId="3" fontId="12" fillId="7" borderId="0" xfId="0" applyNumberFormat="1" applyFont="1" applyFill="1" applyBorder="1" applyAlignment="1">
      <alignment horizontal="center" vertical="center" wrapText="1"/>
    </xf>
    <xf numFmtId="0" fontId="43" fillId="0" borderId="0" xfId="0" applyFont="1" applyAlignment="1">
      <alignment horizontal="center" vertical="center" wrapText="1"/>
    </xf>
    <xf numFmtId="0" fontId="43" fillId="0" borderId="15" xfId="0" applyFont="1" applyBorder="1" applyAlignment="1">
      <alignment horizontal="center" vertical="center" wrapText="1"/>
    </xf>
    <xf numFmtId="3" fontId="1" fillId="0" borderId="9" xfId="0" applyNumberFormat="1" applyFont="1" applyBorder="1" applyAlignment="1">
      <alignment horizontal="center" vertical="center" wrapText="1"/>
    </xf>
    <xf numFmtId="3" fontId="1" fillId="0" borderId="6" xfId="0" applyNumberFormat="1" applyFont="1" applyBorder="1" applyAlignment="1">
      <alignment horizontal="center" vertical="center" wrapText="1"/>
    </xf>
    <xf numFmtId="0" fontId="3" fillId="4" borderId="0" xfId="0" applyFont="1" applyFill="1" applyAlignment="1">
      <alignment horizontal="center" vertical="center"/>
    </xf>
    <xf numFmtId="0" fontId="3" fillId="4" borderId="11" xfId="0" applyFont="1" applyFill="1" applyBorder="1" applyAlignment="1">
      <alignment horizontal="center" vertical="center"/>
    </xf>
    <xf numFmtId="170" fontId="0" fillId="4" borderId="0" xfId="0" applyNumberFormat="1" applyFill="1" applyAlignment="1">
      <alignment horizontal="center" vertical="center"/>
    </xf>
    <xf numFmtId="170" fontId="0" fillId="4" borderId="11" xfId="0" applyNumberFormat="1" applyFill="1" applyBorder="1" applyAlignment="1">
      <alignment horizontal="center" vertical="center"/>
    </xf>
    <xf numFmtId="0" fontId="23" fillId="0" borderId="31" xfId="0" applyFont="1" applyBorder="1" applyAlignment="1">
      <alignment horizontal="center" vertical="center" wrapText="1"/>
    </xf>
    <xf numFmtId="0" fontId="23" fillId="0" borderId="20" xfId="0" applyFont="1" applyBorder="1" applyAlignment="1">
      <alignment horizontal="center" vertical="center" wrapText="1"/>
    </xf>
    <xf numFmtId="0" fontId="12" fillId="0" borderId="2" xfId="0" applyFont="1" applyBorder="1" applyAlignment="1">
      <alignment horizontal="left" vertical="center" wrapText="1"/>
    </xf>
    <xf numFmtId="0" fontId="12" fillId="0" borderId="0" xfId="0" applyFont="1" applyBorder="1" applyAlignment="1">
      <alignment horizontal="left" vertical="center" wrapText="1"/>
    </xf>
    <xf numFmtId="0" fontId="12" fillId="0" borderId="15" xfId="0" applyFont="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5" fillId="0" borderId="5" xfId="0" applyFont="1" applyBorder="1" applyAlignment="1">
      <alignment horizontal="left" vertical="center" wrapText="1"/>
    </xf>
    <xf numFmtId="0" fontId="5" fillId="0" borderId="17" xfId="0" applyFont="1" applyBorder="1" applyAlignment="1">
      <alignment horizontal="left" vertical="center" wrapText="1"/>
    </xf>
    <xf numFmtId="0" fontId="12" fillId="10" borderId="0" xfId="0" applyFont="1" applyFill="1" applyBorder="1" applyAlignment="1">
      <alignment horizontal="left" vertical="top" wrapText="1"/>
    </xf>
    <xf numFmtId="0" fontId="23" fillId="0" borderId="28" xfId="0" applyFont="1" applyBorder="1" applyAlignment="1">
      <alignment horizontal="center" vertical="center" wrapText="1"/>
    </xf>
    <xf numFmtId="0" fontId="23" fillId="0" borderId="30" xfId="0" applyFont="1" applyBorder="1" applyAlignment="1">
      <alignment horizontal="center" vertical="center" wrapText="1"/>
    </xf>
    <xf numFmtId="0" fontId="12" fillId="0" borderId="15" xfId="0" applyFont="1" applyBorder="1" applyAlignment="1">
      <alignment horizontal="left" wrapText="1"/>
    </xf>
    <xf numFmtId="49" fontId="5" fillId="0" borderId="27" xfId="0" applyNumberFormat="1" applyFont="1" applyFill="1" applyBorder="1" applyAlignment="1" applyProtection="1">
      <alignment horizontal="center"/>
      <protection hidden="1"/>
    </xf>
    <xf numFmtId="3" fontId="2" fillId="10" borderId="12" xfId="0" applyNumberFormat="1" applyFont="1" applyFill="1" applyBorder="1" applyAlignment="1">
      <alignment horizontal="center" vertical="center" wrapText="1"/>
    </xf>
    <xf numFmtId="3" fontId="2" fillId="10" borderId="5" xfId="0" applyNumberFormat="1" applyFont="1" applyFill="1" applyBorder="1" applyAlignment="1">
      <alignment horizontal="center" vertical="center" wrapText="1"/>
    </xf>
    <xf numFmtId="3" fontId="2" fillId="10" borderId="4" xfId="0" applyNumberFormat="1" applyFont="1" applyFill="1" applyBorder="1" applyAlignment="1">
      <alignment horizontal="center" vertical="center" wrapText="1"/>
    </xf>
    <xf numFmtId="3" fontId="2" fillId="10" borderId="11" xfId="0" applyNumberFormat="1" applyFont="1" applyFill="1" applyBorder="1" applyAlignment="1">
      <alignment horizontal="center" vertical="center" wrapText="1"/>
    </xf>
    <xf numFmtId="3" fontId="2" fillId="10" borderId="13" xfId="0" applyNumberFormat="1" applyFont="1" applyFill="1" applyBorder="1" applyAlignment="1">
      <alignment horizontal="center" wrapText="1"/>
    </xf>
    <xf numFmtId="0" fontId="37" fillId="3" borderId="0" xfId="0" applyFont="1" applyFill="1" applyAlignment="1">
      <alignment horizontal="left" vertical="top" wrapText="1"/>
    </xf>
    <xf numFmtId="3" fontId="2" fillId="10" borderId="3" xfId="0" applyNumberFormat="1" applyFont="1" applyFill="1" applyBorder="1" applyAlignment="1">
      <alignment horizontal="center"/>
    </xf>
    <xf numFmtId="3" fontId="2" fillId="10" borderId="27" xfId="0" applyNumberFormat="1" applyFont="1" applyFill="1" applyBorder="1" applyAlignment="1">
      <alignment horizontal="center"/>
    </xf>
    <xf numFmtId="3" fontId="2" fillId="10" borderId="14" xfId="0" applyNumberFormat="1" applyFont="1" applyFill="1" applyBorder="1" applyAlignment="1">
      <alignment horizontal="center"/>
    </xf>
    <xf numFmtId="3" fontId="8" fillId="3" borderId="0" xfId="0" applyNumberFormat="1" applyFont="1" applyFill="1" applyAlignment="1">
      <alignment horizontal="left" vertical="top" wrapText="1"/>
    </xf>
    <xf numFmtId="3" fontId="2" fillId="10" borderId="17" xfId="0" applyNumberFormat="1" applyFont="1" applyFill="1" applyBorder="1" applyAlignment="1">
      <alignment horizontal="center" vertical="center" wrapText="1"/>
    </xf>
    <xf numFmtId="3" fontId="2" fillId="10" borderId="16" xfId="0" applyNumberFormat="1" applyFont="1" applyFill="1" applyBorder="1" applyAlignment="1">
      <alignment horizontal="center" vertical="center" wrapText="1"/>
    </xf>
    <xf numFmtId="0" fontId="8" fillId="3" borderId="0" xfId="0" applyFont="1" applyFill="1" applyAlignment="1">
      <alignment horizontal="left" vertical="top" wrapText="1"/>
    </xf>
    <xf numFmtId="0" fontId="12" fillId="8" borderId="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15" borderId="0" xfId="0" applyFont="1" applyFill="1" applyAlignment="1">
      <alignment horizontal="center" vertical="top" wrapText="1"/>
    </xf>
    <xf numFmtId="0" fontId="12" fillId="15" borderId="5" xfId="0" applyFont="1" applyFill="1" applyBorder="1" applyAlignment="1">
      <alignment horizontal="center" vertical="top" wrapText="1"/>
    </xf>
    <xf numFmtId="0" fontId="5" fillId="3" borderId="0" xfId="0" applyFont="1" applyFill="1" applyBorder="1" applyAlignment="1">
      <alignment horizontal="left" vertical="top"/>
    </xf>
    <xf numFmtId="169" fontId="0" fillId="0" borderId="2" xfId="0" applyNumberFormat="1" applyBorder="1"/>
    <xf numFmtId="169" fontId="0" fillId="0" borderId="15" xfId="0" applyNumberFormat="1" applyBorder="1"/>
    <xf numFmtId="169" fontId="0" fillId="0" borderId="4" xfId="0" applyNumberFormat="1" applyBorder="1"/>
    <xf numFmtId="169" fontId="0" fillId="0" borderId="16" xfId="0" applyNumberFormat="1" applyBorder="1"/>
    <xf numFmtId="3" fontId="2" fillId="4" borderId="0" xfId="0" applyNumberFormat="1" applyFont="1" applyFill="1" applyAlignment="1">
      <alignment horizontal="center" wrapText="1"/>
    </xf>
    <xf numFmtId="3" fontId="0" fillId="4" borderId="0" xfId="0" applyNumberFormat="1" applyFill="1" applyAlignment="1">
      <alignment horizontal="center" wrapText="1"/>
    </xf>
    <xf numFmtId="0" fontId="2" fillId="3" borderId="0" xfId="0" applyFont="1" applyFill="1" applyBorder="1" applyAlignment="1">
      <alignment horizontal="left" vertical="top"/>
    </xf>
  </cellXfs>
  <cellStyles count="5">
    <cellStyle name="Milliers 2" xfId="1" xr:uid="{00000000-0005-0000-0000-000000000000}"/>
    <cellStyle name="Milliers 2 2" xfId="2" xr:uid="{00000000-0005-0000-0000-000001000000}"/>
    <cellStyle name="Normal" xfId="0" builtinId="0"/>
    <cellStyle name="Normal 2" xfId="3" xr:uid="{00000000-0005-0000-0000-000003000000}"/>
    <cellStyle name="Normal 3" xfId="4" xr:uid="{C38F4F1A-6038-4B46-9FF9-10D6D40FE692}"/>
  </cellStyles>
  <dxfs count="0"/>
  <tableStyles count="0" defaultTableStyle="TableStyleMedium9" defaultPivotStyle="PivotStyleLight16"/>
  <colors>
    <mruColors>
      <color rgb="FF0092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278FA-7369-444B-8485-7E3A5382896C}">
  <dimension ref="B1:Y48"/>
  <sheetViews>
    <sheetView topLeftCell="A2" zoomScaleNormal="100" workbookViewId="0">
      <selection activeCell="AB8" sqref="AB8"/>
    </sheetView>
  </sheetViews>
  <sheetFormatPr defaultColWidth="9.140625" defaultRowHeight="12.75" x14ac:dyDescent="0.2"/>
  <cols>
    <col min="1" max="1" width="2.5703125" style="734" customWidth="1"/>
    <col min="2" max="2" width="2" style="734" customWidth="1"/>
    <col min="3" max="3" width="1.42578125" style="734" customWidth="1"/>
    <col min="4" max="4" width="2.7109375" style="734" customWidth="1"/>
    <col min="5" max="5" width="2.85546875" style="734" customWidth="1"/>
    <col min="6" max="6" width="2.28515625" style="734" customWidth="1"/>
    <col min="7" max="7" width="1.28515625" style="734" customWidth="1"/>
    <col min="8" max="8" width="3.5703125" style="734" customWidth="1"/>
    <col min="9" max="9" width="2.140625" style="734" customWidth="1"/>
    <col min="10" max="10" width="0.5703125" style="734" customWidth="1"/>
    <col min="11" max="11" width="7.28515625" style="734" customWidth="1"/>
    <col min="12" max="12" width="0.7109375" style="734" customWidth="1"/>
    <col min="13" max="13" width="7.85546875" style="734" customWidth="1"/>
    <col min="14" max="14" width="3" style="734" customWidth="1"/>
    <col min="15" max="15" width="6.7109375" style="734" customWidth="1"/>
    <col min="16" max="16" width="5.7109375" style="734" customWidth="1"/>
    <col min="17" max="17" width="1" style="734" customWidth="1"/>
    <col min="18" max="18" width="5.5703125" style="734" customWidth="1"/>
    <col min="19" max="19" width="6.5703125" style="734" customWidth="1"/>
    <col min="20" max="20" width="3.42578125" style="734" customWidth="1"/>
    <col min="21" max="21" width="5.42578125" style="734" customWidth="1"/>
    <col min="22" max="23" width="6.85546875" style="734" customWidth="1"/>
    <col min="24" max="24" width="3.42578125" style="734" customWidth="1"/>
    <col min="25" max="25" width="3.140625" style="734" customWidth="1"/>
    <col min="26" max="255" width="9.140625" style="734"/>
    <col min="256" max="256" width="2.5703125" style="734" customWidth="1"/>
    <col min="257" max="257" width="2" style="734" customWidth="1"/>
    <col min="258" max="258" width="1.42578125" style="734" customWidth="1"/>
    <col min="259" max="259" width="2.7109375" style="734" customWidth="1"/>
    <col min="260" max="260" width="2.85546875" style="734" customWidth="1"/>
    <col min="261" max="261" width="2.28515625" style="734" customWidth="1"/>
    <col min="262" max="262" width="1.28515625" style="734" customWidth="1"/>
    <col min="263" max="263" width="3.5703125" style="734" customWidth="1"/>
    <col min="264" max="264" width="2.140625" style="734" customWidth="1"/>
    <col min="265" max="265" width="0.5703125" style="734" customWidth="1"/>
    <col min="266" max="266" width="7.28515625" style="734" customWidth="1"/>
    <col min="267" max="267" width="0.7109375" style="734" customWidth="1"/>
    <col min="268" max="268" width="7.85546875" style="734" customWidth="1"/>
    <col min="269" max="269" width="3" style="734" customWidth="1"/>
    <col min="270" max="270" width="6.7109375" style="734" customWidth="1"/>
    <col min="271" max="271" width="5.7109375" style="734" customWidth="1"/>
    <col min="272" max="272" width="1.7109375" style="734" customWidth="1"/>
    <col min="273" max="273" width="6.28515625" style="734" customWidth="1"/>
    <col min="274" max="274" width="8.140625" style="734" customWidth="1"/>
    <col min="275" max="275" width="3.42578125" style="734" customWidth="1"/>
    <col min="276" max="276" width="4" style="734" customWidth="1"/>
    <col min="277" max="277" width="2.140625" style="734" customWidth="1"/>
    <col min="278" max="278" width="8.140625" style="734" customWidth="1"/>
    <col min="279" max="279" width="5" style="734" customWidth="1"/>
    <col min="280" max="280" width="5.5703125" style="734" customWidth="1"/>
    <col min="281" max="281" width="3.140625" style="734" customWidth="1"/>
    <col min="282" max="511" width="9.140625" style="734"/>
    <col min="512" max="512" width="2.5703125" style="734" customWidth="1"/>
    <col min="513" max="513" width="2" style="734" customWidth="1"/>
    <col min="514" max="514" width="1.42578125" style="734" customWidth="1"/>
    <col min="515" max="515" width="2.7109375" style="734" customWidth="1"/>
    <col min="516" max="516" width="2.85546875" style="734" customWidth="1"/>
    <col min="517" max="517" width="2.28515625" style="734" customWidth="1"/>
    <col min="518" max="518" width="1.28515625" style="734" customWidth="1"/>
    <col min="519" max="519" width="3.5703125" style="734" customWidth="1"/>
    <col min="520" max="520" width="2.140625" style="734" customWidth="1"/>
    <col min="521" max="521" width="0.5703125" style="734" customWidth="1"/>
    <col min="522" max="522" width="7.28515625" style="734" customWidth="1"/>
    <col min="523" max="523" width="0.7109375" style="734" customWidth="1"/>
    <col min="524" max="524" width="7.85546875" style="734" customWidth="1"/>
    <col min="525" max="525" width="3" style="734" customWidth="1"/>
    <col min="526" max="526" width="6.7109375" style="734" customWidth="1"/>
    <col min="527" max="527" width="5.7109375" style="734" customWidth="1"/>
    <col min="528" max="528" width="1.7109375" style="734" customWidth="1"/>
    <col min="529" max="529" width="6.28515625" style="734" customWidth="1"/>
    <col min="530" max="530" width="8.140625" style="734" customWidth="1"/>
    <col min="531" max="531" width="3.42578125" style="734" customWidth="1"/>
    <col min="532" max="532" width="4" style="734" customWidth="1"/>
    <col min="533" max="533" width="2.140625" style="734" customWidth="1"/>
    <col min="534" max="534" width="8.140625" style="734" customWidth="1"/>
    <col min="535" max="535" width="5" style="734" customWidth="1"/>
    <col min="536" max="536" width="5.5703125" style="734" customWidth="1"/>
    <col min="537" max="537" width="3.140625" style="734" customWidth="1"/>
    <col min="538" max="767" width="9.140625" style="734"/>
    <col min="768" max="768" width="2.5703125" style="734" customWidth="1"/>
    <col min="769" max="769" width="2" style="734" customWidth="1"/>
    <col min="770" max="770" width="1.42578125" style="734" customWidth="1"/>
    <col min="771" max="771" width="2.7109375" style="734" customWidth="1"/>
    <col min="772" max="772" width="2.85546875" style="734" customWidth="1"/>
    <col min="773" max="773" width="2.28515625" style="734" customWidth="1"/>
    <col min="774" max="774" width="1.28515625" style="734" customWidth="1"/>
    <col min="775" max="775" width="3.5703125" style="734" customWidth="1"/>
    <col min="776" max="776" width="2.140625" style="734" customWidth="1"/>
    <col min="777" max="777" width="0.5703125" style="734" customWidth="1"/>
    <col min="778" max="778" width="7.28515625" style="734" customWidth="1"/>
    <col min="779" max="779" width="0.7109375" style="734" customWidth="1"/>
    <col min="780" max="780" width="7.85546875" style="734" customWidth="1"/>
    <col min="781" max="781" width="3" style="734" customWidth="1"/>
    <col min="782" max="782" width="6.7109375" style="734" customWidth="1"/>
    <col min="783" max="783" width="5.7109375" style="734" customWidth="1"/>
    <col min="784" max="784" width="1.7109375" style="734" customWidth="1"/>
    <col min="785" max="785" width="6.28515625" style="734" customWidth="1"/>
    <col min="786" max="786" width="8.140625" style="734" customWidth="1"/>
    <col min="787" max="787" width="3.42578125" style="734" customWidth="1"/>
    <col min="788" max="788" width="4" style="734" customWidth="1"/>
    <col min="789" max="789" width="2.140625" style="734" customWidth="1"/>
    <col min="790" max="790" width="8.140625" style="734" customWidth="1"/>
    <col min="791" max="791" width="5" style="734" customWidth="1"/>
    <col min="792" max="792" width="5.5703125" style="734" customWidth="1"/>
    <col min="793" max="793" width="3.140625" style="734" customWidth="1"/>
    <col min="794" max="1023" width="9.140625" style="734"/>
    <col min="1024" max="1024" width="2.5703125" style="734" customWidth="1"/>
    <col min="1025" max="1025" width="2" style="734" customWidth="1"/>
    <col min="1026" max="1026" width="1.42578125" style="734" customWidth="1"/>
    <col min="1027" max="1027" width="2.7109375" style="734" customWidth="1"/>
    <col min="1028" max="1028" width="2.85546875" style="734" customWidth="1"/>
    <col min="1029" max="1029" width="2.28515625" style="734" customWidth="1"/>
    <col min="1030" max="1030" width="1.28515625" style="734" customWidth="1"/>
    <col min="1031" max="1031" width="3.5703125" style="734" customWidth="1"/>
    <col min="1032" max="1032" width="2.140625" style="734" customWidth="1"/>
    <col min="1033" max="1033" width="0.5703125" style="734" customWidth="1"/>
    <col min="1034" max="1034" width="7.28515625" style="734" customWidth="1"/>
    <col min="1035" max="1035" width="0.7109375" style="734" customWidth="1"/>
    <col min="1036" max="1036" width="7.85546875" style="734" customWidth="1"/>
    <col min="1037" max="1037" width="3" style="734" customWidth="1"/>
    <col min="1038" max="1038" width="6.7109375" style="734" customWidth="1"/>
    <col min="1039" max="1039" width="5.7109375" style="734" customWidth="1"/>
    <col min="1040" max="1040" width="1.7109375" style="734" customWidth="1"/>
    <col min="1041" max="1041" width="6.28515625" style="734" customWidth="1"/>
    <col min="1042" max="1042" width="8.140625" style="734" customWidth="1"/>
    <col min="1043" max="1043" width="3.42578125" style="734" customWidth="1"/>
    <col min="1044" max="1044" width="4" style="734" customWidth="1"/>
    <col min="1045" max="1045" width="2.140625" style="734" customWidth="1"/>
    <col min="1046" max="1046" width="8.140625" style="734" customWidth="1"/>
    <col min="1047" max="1047" width="5" style="734" customWidth="1"/>
    <col min="1048" max="1048" width="5.5703125" style="734" customWidth="1"/>
    <col min="1049" max="1049" width="3.140625" style="734" customWidth="1"/>
    <col min="1050" max="1279" width="9.140625" style="734"/>
    <col min="1280" max="1280" width="2.5703125" style="734" customWidth="1"/>
    <col min="1281" max="1281" width="2" style="734" customWidth="1"/>
    <col min="1282" max="1282" width="1.42578125" style="734" customWidth="1"/>
    <col min="1283" max="1283" width="2.7109375" style="734" customWidth="1"/>
    <col min="1284" max="1284" width="2.85546875" style="734" customWidth="1"/>
    <col min="1285" max="1285" width="2.28515625" style="734" customWidth="1"/>
    <col min="1286" max="1286" width="1.28515625" style="734" customWidth="1"/>
    <col min="1287" max="1287" width="3.5703125" style="734" customWidth="1"/>
    <col min="1288" max="1288" width="2.140625" style="734" customWidth="1"/>
    <col min="1289" max="1289" width="0.5703125" style="734" customWidth="1"/>
    <col min="1290" max="1290" width="7.28515625" style="734" customWidth="1"/>
    <col min="1291" max="1291" width="0.7109375" style="734" customWidth="1"/>
    <col min="1292" max="1292" width="7.85546875" style="734" customWidth="1"/>
    <col min="1293" max="1293" width="3" style="734" customWidth="1"/>
    <col min="1294" max="1294" width="6.7109375" style="734" customWidth="1"/>
    <col min="1295" max="1295" width="5.7109375" style="734" customWidth="1"/>
    <col min="1296" max="1296" width="1.7109375" style="734" customWidth="1"/>
    <col min="1297" max="1297" width="6.28515625" style="734" customWidth="1"/>
    <col min="1298" max="1298" width="8.140625" style="734" customWidth="1"/>
    <col min="1299" max="1299" width="3.42578125" style="734" customWidth="1"/>
    <col min="1300" max="1300" width="4" style="734" customWidth="1"/>
    <col min="1301" max="1301" width="2.140625" style="734" customWidth="1"/>
    <col min="1302" max="1302" width="8.140625" style="734" customWidth="1"/>
    <col min="1303" max="1303" width="5" style="734" customWidth="1"/>
    <col min="1304" max="1304" width="5.5703125" style="734" customWidth="1"/>
    <col min="1305" max="1305" width="3.140625" style="734" customWidth="1"/>
    <col min="1306" max="1535" width="9.140625" style="734"/>
    <col min="1536" max="1536" width="2.5703125" style="734" customWidth="1"/>
    <col min="1537" max="1537" width="2" style="734" customWidth="1"/>
    <col min="1538" max="1538" width="1.42578125" style="734" customWidth="1"/>
    <col min="1539" max="1539" width="2.7109375" style="734" customWidth="1"/>
    <col min="1540" max="1540" width="2.85546875" style="734" customWidth="1"/>
    <col min="1541" max="1541" width="2.28515625" style="734" customWidth="1"/>
    <col min="1542" max="1542" width="1.28515625" style="734" customWidth="1"/>
    <col min="1543" max="1543" width="3.5703125" style="734" customWidth="1"/>
    <col min="1544" max="1544" width="2.140625" style="734" customWidth="1"/>
    <col min="1545" max="1545" width="0.5703125" style="734" customWidth="1"/>
    <col min="1546" max="1546" width="7.28515625" style="734" customWidth="1"/>
    <col min="1547" max="1547" width="0.7109375" style="734" customWidth="1"/>
    <col min="1548" max="1548" width="7.85546875" style="734" customWidth="1"/>
    <col min="1549" max="1549" width="3" style="734" customWidth="1"/>
    <col min="1550" max="1550" width="6.7109375" style="734" customWidth="1"/>
    <col min="1551" max="1551" width="5.7109375" style="734" customWidth="1"/>
    <col min="1552" max="1552" width="1.7109375" style="734" customWidth="1"/>
    <col min="1553" max="1553" width="6.28515625" style="734" customWidth="1"/>
    <col min="1554" max="1554" width="8.140625" style="734" customWidth="1"/>
    <col min="1555" max="1555" width="3.42578125" style="734" customWidth="1"/>
    <col min="1556" max="1556" width="4" style="734" customWidth="1"/>
    <col min="1557" max="1557" width="2.140625" style="734" customWidth="1"/>
    <col min="1558" max="1558" width="8.140625" style="734" customWidth="1"/>
    <col min="1559" max="1559" width="5" style="734" customWidth="1"/>
    <col min="1560" max="1560" width="5.5703125" style="734" customWidth="1"/>
    <col min="1561" max="1561" width="3.140625" style="734" customWidth="1"/>
    <col min="1562" max="1791" width="9.140625" style="734"/>
    <col min="1792" max="1792" width="2.5703125" style="734" customWidth="1"/>
    <col min="1793" max="1793" width="2" style="734" customWidth="1"/>
    <col min="1794" max="1794" width="1.42578125" style="734" customWidth="1"/>
    <col min="1795" max="1795" width="2.7109375" style="734" customWidth="1"/>
    <col min="1796" max="1796" width="2.85546875" style="734" customWidth="1"/>
    <col min="1797" max="1797" width="2.28515625" style="734" customWidth="1"/>
    <col min="1798" max="1798" width="1.28515625" style="734" customWidth="1"/>
    <col min="1799" max="1799" width="3.5703125" style="734" customWidth="1"/>
    <col min="1800" max="1800" width="2.140625" style="734" customWidth="1"/>
    <col min="1801" max="1801" width="0.5703125" style="734" customWidth="1"/>
    <col min="1802" max="1802" width="7.28515625" style="734" customWidth="1"/>
    <col min="1803" max="1803" width="0.7109375" style="734" customWidth="1"/>
    <col min="1804" max="1804" width="7.85546875" style="734" customWidth="1"/>
    <col min="1805" max="1805" width="3" style="734" customWidth="1"/>
    <col min="1806" max="1806" width="6.7109375" style="734" customWidth="1"/>
    <col min="1807" max="1807" width="5.7109375" style="734" customWidth="1"/>
    <col min="1808" max="1808" width="1.7109375" style="734" customWidth="1"/>
    <col min="1809" max="1809" width="6.28515625" style="734" customWidth="1"/>
    <col min="1810" max="1810" width="8.140625" style="734" customWidth="1"/>
    <col min="1811" max="1811" width="3.42578125" style="734" customWidth="1"/>
    <col min="1812" max="1812" width="4" style="734" customWidth="1"/>
    <col min="1813" max="1813" width="2.140625" style="734" customWidth="1"/>
    <col min="1814" max="1814" width="8.140625" style="734" customWidth="1"/>
    <col min="1815" max="1815" width="5" style="734" customWidth="1"/>
    <col min="1816" max="1816" width="5.5703125" style="734" customWidth="1"/>
    <col min="1817" max="1817" width="3.140625" style="734" customWidth="1"/>
    <col min="1818" max="2047" width="9.140625" style="734"/>
    <col min="2048" max="2048" width="2.5703125" style="734" customWidth="1"/>
    <col min="2049" max="2049" width="2" style="734" customWidth="1"/>
    <col min="2050" max="2050" width="1.42578125" style="734" customWidth="1"/>
    <col min="2051" max="2051" width="2.7109375" style="734" customWidth="1"/>
    <col min="2052" max="2052" width="2.85546875" style="734" customWidth="1"/>
    <col min="2053" max="2053" width="2.28515625" style="734" customWidth="1"/>
    <col min="2054" max="2054" width="1.28515625" style="734" customWidth="1"/>
    <col min="2055" max="2055" width="3.5703125" style="734" customWidth="1"/>
    <col min="2056" max="2056" width="2.140625" style="734" customWidth="1"/>
    <col min="2057" max="2057" width="0.5703125" style="734" customWidth="1"/>
    <col min="2058" max="2058" width="7.28515625" style="734" customWidth="1"/>
    <col min="2059" max="2059" width="0.7109375" style="734" customWidth="1"/>
    <col min="2060" max="2060" width="7.85546875" style="734" customWidth="1"/>
    <col min="2061" max="2061" width="3" style="734" customWidth="1"/>
    <col min="2062" max="2062" width="6.7109375" style="734" customWidth="1"/>
    <col min="2063" max="2063" width="5.7109375" style="734" customWidth="1"/>
    <col min="2064" max="2064" width="1.7109375" style="734" customWidth="1"/>
    <col min="2065" max="2065" width="6.28515625" style="734" customWidth="1"/>
    <col min="2066" max="2066" width="8.140625" style="734" customWidth="1"/>
    <col min="2067" max="2067" width="3.42578125" style="734" customWidth="1"/>
    <col min="2068" max="2068" width="4" style="734" customWidth="1"/>
    <col min="2069" max="2069" width="2.140625" style="734" customWidth="1"/>
    <col min="2070" max="2070" width="8.140625" style="734" customWidth="1"/>
    <col min="2071" max="2071" width="5" style="734" customWidth="1"/>
    <col min="2072" max="2072" width="5.5703125" style="734" customWidth="1"/>
    <col min="2073" max="2073" width="3.140625" style="734" customWidth="1"/>
    <col min="2074" max="2303" width="9.140625" style="734"/>
    <col min="2304" max="2304" width="2.5703125" style="734" customWidth="1"/>
    <col min="2305" max="2305" width="2" style="734" customWidth="1"/>
    <col min="2306" max="2306" width="1.42578125" style="734" customWidth="1"/>
    <col min="2307" max="2307" width="2.7109375" style="734" customWidth="1"/>
    <col min="2308" max="2308" width="2.85546875" style="734" customWidth="1"/>
    <col min="2309" max="2309" width="2.28515625" style="734" customWidth="1"/>
    <col min="2310" max="2310" width="1.28515625" style="734" customWidth="1"/>
    <col min="2311" max="2311" width="3.5703125" style="734" customWidth="1"/>
    <col min="2312" max="2312" width="2.140625" style="734" customWidth="1"/>
    <col min="2313" max="2313" width="0.5703125" style="734" customWidth="1"/>
    <col min="2314" max="2314" width="7.28515625" style="734" customWidth="1"/>
    <col min="2315" max="2315" width="0.7109375" style="734" customWidth="1"/>
    <col min="2316" max="2316" width="7.85546875" style="734" customWidth="1"/>
    <col min="2317" max="2317" width="3" style="734" customWidth="1"/>
    <col min="2318" max="2318" width="6.7109375" style="734" customWidth="1"/>
    <col min="2319" max="2319" width="5.7109375" style="734" customWidth="1"/>
    <col min="2320" max="2320" width="1.7109375" style="734" customWidth="1"/>
    <col min="2321" max="2321" width="6.28515625" style="734" customWidth="1"/>
    <col min="2322" max="2322" width="8.140625" style="734" customWidth="1"/>
    <col min="2323" max="2323" width="3.42578125" style="734" customWidth="1"/>
    <col min="2324" max="2324" width="4" style="734" customWidth="1"/>
    <col min="2325" max="2325" width="2.140625" style="734" customWidth="1"/>
    <col min="2326" max="2326" width="8.140625" style="734" customWidth="1"/>
    <col min="2327" max="2327" width="5" style="734" customWidth="1"/>
    <col min="2328" max="2328" width="5.5703125" style="734" customWidth="1"/>
    <col min="2329" max="2329" width="3.140625" style="734" customWidth="1"/>
    <col min="2330" max="2559" width="9.140625" style="734"/>
    <col min="2560" max="2560" width="2.5703125" style="734" customWidth="1"/>
    <col min="2561" max="2561" width="2" style="734" customWidth="1"/>
    <col min="2562" max="2562" width="1.42578125" style="734" customWidth="1"/>
    <col min="2563" max="2563" width="2.7109375" style="734" customWidth="1"/>
    <col min="2564" max="2564" width="2.85546875" style="734" customWidth="1"/>
    <col min="2565" max="2565" width="2.28515625" style="734" customWidth="1"/>
    <col min="2566" max="2566" width="1.28515625" style="734" customWidth="1"/>
    <col min="2567" max="2567" width="3.5703125" style="734" customWidth="1"/>
    <col min="2568" max="2568" width="2.140625" style="734" customWidth="1"/>
    <col min="2569" max="2569" width="0.5703125" style="734" customWidth="1"/>
    <col min="2570" max="2570" width="7.28515625" style="734" customWidth="1"/>
    <col min="2571" max="2571" width="0.7109375" style="734" customWidth="1"/>
    <col min="2572" max="2572" width="7.85546875" style="734" customWidth="1"/>
    <col min="2573" max="2573" width="3" style="734" customWidth="1"/>
    <col min="2574" max="2574" width="6.7109375" style="734" customWidth="1"/>
    <col min="2575" max="2575" width="5.7109375" style="734" customWidth="1"/>
    <col min="2576" max="2576" width="1.7109375" style="734" customWidth="1"/>
    <col min="2577" max="2577" width="6.28515625" style="734" customWidth="1"/>
    <col min="2578" max="2578" width="8.140625" style="734" customWidth="1"/>
    <col min="2579" max="2579" width="3.42578125" style="734" customWidth="1"/>
    <col min="2580" max="2580" width="4" style="734" customWidth="1"/>
    <col min="2581" max="2581" width="2.140625" style="734" customWidth="1"/>
    <col min="2582" max="2582" width="8.140625" style="734" customWidth="1"/>
    <col min="2583" max="2583" width="5" style="734" customWidth="1"/>
    <col min="2584" max="2584" width="5.5703125" style="734" customWidth="1"/>
    <col min="2585" max="2585" width="3.140625" style="734" customWidth="1"/>
    <col min="2586" max="2815" width="9.140625" style="734"/>
    <col min="2816" max="2816" width="2.5703125" style="734" customWidth="1"/>
    <col min="2817" max="2817" width="2" style="734" customWidth="1"/>
    <col min="2818" max="2818" width="1.42578125" style="734" customWidth="1"/>
    <col min="2819" max="2819" width="2.7109375" style="734" customWidth="1"/>
    <col min="2820" max="2820" width="2.85546875" style="734" customWidth="1"/>
    <col min="2821" max="2821" width="2.28515625" style="734" customWidth="1"/>
    <col min="2822" max="2822" width="1.28515625" style="734" customWidth="1"/>
    <col min="2823" max="2823" width="3.5703125" style="734" customWidth="1"/>
    <col min="2824" max="2824" width="2.140625" style="734" customWidth="1"/>
    <col min="2825" max="2825" width="0.5703125" style="734" customWidth="1"/>
    <col min="2826" max="2826" width="7.28515625" style="734" customWidth="1"/>
    <col min="2827" max="2827" width="0.7109375" style="734" customWidth="1"/>
    <col min="2828" max="2828" width="7.85546875" style="734" customWidth="1"/>
    <col min="2829" max="2829" width="3" style="734" customWidth="1"/>
    <col min="2830" max="2830" width="6.7109375" style="734" customWidth="1"/>
    <col min="2831" max="2831" width="5.7109375" style="734" customWidth="1"/>
    <col min="2832" max="2832" width="1.7109375" style="734" customWidth="1"/>
    <col min="2833" max="2833" width="6.28515625" style="734" customWidth="1"/>
    <col min="2834" max="2834" width="8.140625" style="734" customWidth="1"/>
    <col min="2835" max="2835" width="3.42578125" style="734" customWidth="1"/>
    <col min="2836" max="2836" width="4" style="734" customWidth="1"/>
    <col min="2837" max="2837" width="2.140625" style="734" customWidth="1"/>
    <col min="2838" max="2838" width="8.140625" style="734" customWidth="1"/>
    <col min="2839" max="2839" width="5" style="734" customWidth="1"/>
    <col min="2840" max="2840" width="5.5703125" style="734" customWidth="1"/>
    <col min="2841" max="2841" width="3.140625" style="734" customWidth="1"/>
    <col min="2842" max="3071" width="9.140625" style="734"/>
    <col min="3072" max="3072" width="2.5703125" style="734" customWidth="1"/>
    <col min="3073" max="3073" width="2" style="734" customWidth="1"/>
    <col min="3074" max="3074" width="1.42578125" style="734" customWidth="1"/>
    <col min="3075" max="3075" width="2.7109375" style="734" customWidth="1"/>
    <col min="3076" max="3076" width="2.85546875" style="734" customWidth="1"/>
    <col min="3077" max="3077" width="2.28515625" style="734" customWidth="1"/>
    <col min="3078" max="3078" width="1.28515625" style="734" customWidth="1"/>
    <col min="3079" max="3079" width="3.5703125" style="734" customWidth="1"/>
    <col min="3080" max="3080" width="2.140625" style="734" customWidth="1"/>
    <col min="3081" max="3081" width="0.5703125" style="734" customWidth="1"/>
    <col min="3082" max="3082" width="7.28515625" style="734" customWidth="1"/>
    <col min="3083" max="3083" width="0.7109375" style="734" customWidth="1"/>
    <col min="3084" max="3084" width="7.85546875" style="734" customWidth="1"/>
    <col min="3085" max="3085" width="3" style="734" customWidth="1"/>
    <col min="3086" max="3086" width="6.7109375" style="734" customWidth="1"/>
    <col min="3087" max="3087" width="5.7109375" style="734" customWidth="1"/>
    <col min="3088" max="3088" width="1.7109375" style="734" customWidth="1"/>
    <col min="3089" max="3089" width="6.28515625" style="734" customWidth="1"/>
    <col min="3090" max="3090" width="8.140625" style="734" customWidth="1"/>
    <col min="3091" max="3091" width="3.42578125" style="734" customWidth="1"/>
    <col min="3092" max="3092" width="4" style="734" customWidth="1"/>
    <col min="3093" max="3093" width="2.140625" style="734" customWidth="1"/>
    <col min="3094" max="3094" width="8.140625" style="734" customWidth="1"/>
    <col min="3095" max="3095" width="5" style="734" customWidth="1"/>
    <col min="3096" max="3096" width="5.5703125" style="734" customWidth="1"/>
    <col min="3097" max="3097" width="3.140625" style="734" customWidth="1"/>
    <col min="3098" max="3327" width="9.140625" style="734"/>
    <col min="3328" max="3328" width="2.5703125" style="734" customWidth="1"/>
    <col min="3329" max="3329" width="2" style="734" customWidth="1"/>
    <col min="3330" max="3330" width="1.42578125" style="734" customWidth="1"/>
    <col min="3331" max="3331" width="2.7109375" style="734" customWidth="1"/>
    <col min="3332" max="3332" width="2.85546875" style="734" customWidth="1"/>
    <col min="3333" max="3333" width="2.28515625" style="734" customWidth="1"/>
    <col min="3334" max="3334" width="1.28515625" style="734" customWidth="1"/>
    <col min="3335" max="3335" width="3.5703125" style="734" customWidth="1"/>
    <col min="3336" max="3336" width="2.140625" style="734" customWidth="1"/>
    <col min="3337" max="3337" width="0.5703125" style="734" customWidth="1"/>
    <col min="3338" max="3338" width="7.28515625" style="734" customWidth="1"/>
    <col min="3339" max="3339" width="0.7109375" style="734" customWidth="1"/>
    <col min="3340" max="3340" width="7.85546875" style="734" customWidth="1"/>
    <col min="3341" max="3341" width="3" style="734" customWidth="1"/>
    <col min="3342" max="3342" width="6.7109375" style="734" customWidth="1"/>
    <col min="3343" max="3343" width="5.7109375" style="734" customWidth="1"/>
    <col min="3344" max="3344" width="1.7109375" style="734" customWidth="1"/>
    <col min="3345" max="3345" width="6.28515625" style="734" customWidth="1"/>
    <col min="3346" max="3346" width="8.140625" style="734" customWidth="1"/>
    <col min="3347" max="3347" width="3.42578125" style="734" customWidth="1"/>
    <col min="3348" max="3348" width="4" style="734" customWidth="1"/>
    <col min="3349" max="3349" width="2.140625" style="734" customWidth="1"/>
    <col min="3350" max="3350" width="8.140625" style="734" customWidth="1"/>
    <col min="3351" max="3351" width="5" style="734" customWidth="1"/>
    <col min="3352" max="3352" width="5.5703125" style="734" customWidth="1"/>
    <col min="3353" max="3353" width="3.140625" style="734" customWidth="1"/>
    <col min="3354" max="3583" width="9.140625" style="734"/>
    <col min="3584" max="3584" width="2.5703125" style="734" customWidth="1"/>
    <col min="3585" max="3585" width="2" style="734" customWidth="1"/>
    <col min="3586" max="3586" width="1.42578125" style="734" customWidth="1"/>
    <col min="3587" max="3587" width="2.7109375" style="734" customWidth="1"/>
    <col min="3588" max="3588" width="2.85546875" style="734" customWidth="1"/>
    <col min="3589" max="3589" width="2.28515625" style="734" customWidth="1"/>
    <col min="3590" max="3590" width="1.28515625" style="734" customWidth="1"/>
    <col min="3591" max="3591" width="3.5703125" style="734" customWidth="1"/>
    <col min="3592" max="3592" width="2.140625" style="734" customWidth="1"/>
    <col min="3593" max="3593" width="0.5703125" style="734" customWidth="1"/>
    <col min="3594" max="3594" width="7.28515625" style="734" customWidth="1"/>
    <col min="3595" max="3595" width="0.7109375" style="734" customWidth="1"/>
    <col min="3596" max="3596" width="7.85546875" style="734" customWidth="1"/>
    <col min="3597" max="3597" width="3" style="734" customWidth="1"/>
    <col min="3598" max="3598" width="6.7109375" style="734" customWidth="1"/>
    <col min="3599" max="3599" width="5.7109375" style="734" customWidth="1"/>
    <col min="3600" max="3600" width="1.7109375" style="734" customWidth="1"/>
    <col min="3601" max="3601" width="6.28515625" style="734" customWidth="1"/>
    <col min="3602" max="3602" width="8.140625" style="734" customWidth="1"/>
    <col min="3603" max="3603" width="3.42578125" style="734" customWidth="1"/>
    <col min="3604" max="3604" width="4" style="734" customWidth="1"/>
    <col min="3605" max="3605" width="2.140625" style="734" customWidth="1"/>
    <col min="3606" max="3606" width="8.140625" style="734" customWidth="1"/>
    <col min="3607" max="3607" width="5" style="734" customWidth="1"/>
    <col min="3608" max="3608" width="5.5703125" style="734" customWidth="1"/>
    <col min="3609" max="3609" width="3.140625" style="734" customWidth="1"/>
    <col min="3610" max="3839" width="9.140625" style="734"/>
    <col min="3840" max="3840" width="2.5703125" style="734" customWidth="1"/>
    <col min="3841" max="3841" width="2" style="734" customWidth="1"/>
    <col min="3842" max="3842" width="1.42578125" style="734" customWidth="1"/>
    <col min="3843" max="3843" width="2.7109375" style="734" customWidth="1"/>
    <col min="3844" max="3844" width="2.85546875" style="734" customWidth="1"/>
    <col min="3845" max="3845" width="2.28515625" style="734" customWidth="1"/>
    <col min="3846" max="3846" width="1.28515625" style="734" customWidth="1"/>
    <col min="3847" max="3847" width="3.5703125" style="734" customWidth="1"/>
    <col min="3848" max="3848" width="2.140625" style="734" customWidth="1"/>
    <col min="3849" max="3849" width="0.5703125" style="734" customWidth="1"/>
    <col min="3850" max="3850" width="7.28515625" style="734" customWidth="1"/>
    <col min="3851" max="3851" width="0.7109375" style="734" customWidth="1"/>
    <col min="3852" max="3852" width="7.85546875" style="734" customWidth="1"/>
    <col min="3853" max="3853" width="3" style="734" customWidth="1"/>
    <col min="3854" max="3854" width="6.7109375" style="734" customWidth="1"/>
    <col min="3855" max="3855" width="5.7109375" style="734" customWidth="1"/>
    <col min="3856" max="3856" width="1.7109375" style="734" customWidth="1"/>
    <col min="3857" max="3857" width="6.28515625" style="734" customWidth="1"/>
    <col min="3858" max="3858" width="8.140625" style="734" customWidth="1"/>
    <col min="3859" max="3859" width="3.42578125" style="734" customWidth="1"/>
    <col min="3860" max="3860" width="4" style="734" customWidth="1"/>
    <col min="3861" max="3861" width="2.140625" style="734" customWidth="1"/>
    <col min="3862" max="3862" width="8.140625" style="734" customWidth="1"/>
    <col min="3863" max="3863" width="5" style="734" customWidth="1"/>
    <col min="3864" max="3864" width="5.5703125" style="734" customWidth="1"/>
    <col min="3865" max="3865" width="3.140625" style="734" customWidth="1"/>
    <col min="3866" max="4095" width="9.140625" style="734"/>
    <col min="4096" max="4096" width="2.5703125" style="734" customWidth="1"/>
    <col min="4097" max="4097" width="2" style="734" customWidth="1"/>
    <col min="4098" max="4098" width="1.42578125" style="734" customWidth="1"/>
    <col min="4099" max="4099" width="2.7109375" style="734" customWidth="1"/>
    <col min="4100" max="4100" width="2.85546875" style="734" customWidth="1"/>
    <col min="4101" max="4101" width="2.28515625" style="734" customWidth="1"/>
    <col min="4102" max="4102" width="1.28515625" style="734" customWidth="1"/>
    <col min="4103" max="4103" width="3.5703125" style="734" customWidth="1"/>
    <col min="4104" max="4104" width="2.140625" style="734" customWidth="1"/>
    <col min="4105" max="4105" width="0.5703125" style="734" customWidth="1"/>
    <col min="4106" max="4106" width="7.28515625" style="734" customWidth="1"/>
    <col min="4107" max="4107" width="0.7109375" style="734" customWidth="1"/>
    <col min="4108" max="4108" width="7.85546875" style="734" customWidth="1"/>
    <col min="4109" max="4109" width="3" style="734" customWidth="1"/>
    <col min="4110" max="4110" width="6.7109375" style="734" customWidth="1"/>
    <col min="4111" max="4111" width="5.7109375" style="734" customWidth="1"/>
    <col min="4112" max="4112" width="1.7109375" style="734" customWidth="1"/>
    <col min="4113" max="4113" width="6.28515625" style="734" customWidth="1"/>
    <col min="4114" max="4114" width="8.140625" style="734" customWidth="1"/>
    <col min="4115" max="4115" width="3.42578125" style="734" customWidth="1"/>
    <col min="4116" max="4116" width="4" style="734" customWidth="1"/>
    <col min="4117" max="4117" width="2.140625" style="734" customWidth="1"/>
    <col min="4118" max="4118" width="8.140625" style="734" customWidth="1"/>
    <col min="4119" max="4119" width="5" style="734" customWidth="1"/>
    <col min="4120" max="4120" width="5.5703125" style="734" customWidth="1"/>
    <col min="4121" max="4121" width="3.140625" style="734" customWidth="1"/>
    <col min="4122" max="4351" width="9.140625" style="734"/>
    <col min="4352" max="4352" width="2.5703125" style="734" customWidth="1"/>
    <col min="4353" max="4353" width="2" style="734" customWidth="1"/>
    <col min="4354" max="4354" width="1.42578125" style="734" customWidth="1"/>
    <col min="4355" max="4355" width="2.7109375" style="734" customWidth="1"/>
    <col min="4356" max="4356" width="2.85546875" style="734" customWidth="1"/>
    <col min="4357" max="4357" width="2.28515625" style="734" customWidth="1"/>
    <col min="4358" max="4358" width="1.28515625" style="734" customWidth="1"/>
    <col min="4359" max="4359" width="3.5703125" style="734" customWidth="1"/>
    <col min="4360" max="4360" width="2.140625" style="734" customWidth="1"/>
    <col min="4361" max="4361" width="0.5703125" style="734" customWidth="1"/>
    <col min="4362" max="4362" width="7.28515625" style="734" customWidth="1"/>
    <col min="4363" max="4363" width="0.7109375" style="734" customWidth="1"/>
    <col min="4364" max="4364" width="7.85546875" style="734" customWidth="1"/>
    <col min="4365" max="4365" width="3" style="734" customWidth="1"/>
    <col min="4366" max="4366" width="6.7109375" style="734" customWidth="1"/>
    <col min="4367" max="4367" width="5.7109375" style="734" customWidth="1"/>
    <col min="4368" max="4368" width="1.7109375" style="734" customWidth="1"/>
    <col min="4369" max="4369" width="6.28515625" style="734" customWidth="1"/>
    <col min="4370" max="4370" width="8.140625" style="734" customWidth="1"/>
    <col min="4371" max="4371" width="3.42578125" style="734" customWidth="1"/>
    <col min="4372" max="4372" width="4" style="734" customWidth="1"/>
    <col min="4373" max="4373" width="2.140625" style="734" customWidth="1"/>
    <col min="4374" max="4374" width="8.140625" style="734" customWidth="1"/>
    <col min="4375" max="4375" width="5" style="734" customWidth="1"/>
    <col min="4376" max="4376" width="5.5703125" style="734" customWidth="1"/>
    <col min="4377" max="4377" width="3.140625" style="734" customWidth="1"/>
    <col min="4378" max="4607" width="9.140625" style="734"/>
    <col min="4608" max="4608" width="2.5703125" style="734" customWidth="1"/>
    <col min="4609" max="4609" width="2" style="734" customWidth="1"/>
    <col min="4610" max="4610" width="1.42578125" style="734" customWidth="1"/>
    <col min="4611" max="4611" width="2.7109375" style="734" customWidth="1"/>
    <col min="4612" max="4612" width="2.85546875" style="734" customWidth="1"/>
    <col min="4613" max="4613" width="2.28515625" style="734" customWidth="1"/>
    <col min="4614" max="4614" width="1.28515625" style="734" customWidth="1"/>
    <col min="4615" max="4615" width="3.5703125" style="734" customWidth="1"/>
    <col min="4616" max="4616" width="2.140625" style="734" customWidth="1"/>
    <col min="4617" max="4617" width="0.5703125" style="734" customWidth="1"/>
    <col min="4618" max="4618" width="7.28515625" style="734" customWidth="1"/>
    <col min="4619" max="4619" width="0.7109375" style="734" customWidth="1"/>
    <col min="4620" max="4620" width="7.85546875" style="734" customWidth="1"/>
    <col min="4621" max="4621" width="3" style="734" customWidth="1"/>
    <col min="4622" max="4622" width="6.7109375" style="734" customWidth="1"/>
    <col min="4623" max="4623" width="5.7109375" style="734" customWidth="1"/>
    <col min="4624" max="4624" width="1.7109375" style="734" customWidth="1"/>
    <col min="4625" max="4625" width="6.28515625" style="734" customWidth="1"/>
    <col min="4626" max="4626" width="8.140625" style="734" customWidth="1"/>
    <col min="4627" max="4627" width="3.42578125" style="734" customWidth="1"/>
    <col min="4628" max="4628" width="4" style="734" customWidth="1"/>
    <col min="4629" max="4629" width="2.140625" style="734" customWidth="1"/>
    <col min="4630" max="4630" width="8.140625" style="734" customWidth="1"/>
    <col min="4631" max="4631" width="5" style="734" customWidth="1"/>
    <col min="4632" max="4632" width="5.5703125" style="734" customWidth="1"/>
    <col min="4633" max="4633" width="3.140625" style="734" customWidth="1"/>
    <col min="4634" max="4863" width="9.140625" style="734"/>
    <col min="4864" max="4864" width="2.5703125" style="734" customWidth="1"/>
    <col min="4865" max="4865" width="2" style="734" customWidth="1"/>
    <col min="4866" max="4866" width="1.42578125" style="734" customWidth="1"/>
    <col min="4867" max="4867" width="2.7109375" style="734" customWidth="1"/>
    <col min="4868" max="4868" width="2.85546875" style="734" customWidth="1"/>
    <col min="4869" max="4869" width="2.28515625" style="734" customWidth="1"/>
    <col min="4870" max="4870" width="1.28515625" style="734" customWidth="1"/>
    <col min="4871" max="4871" width="3.5703125" style="734" customWidth="1"/>
    <col min="4872" max="4872" width="2.140625" style="734" customWidth="1"/>
    <col min="4873" max="4873" width="0.5703125" style="734" customWidth="1"/>
    <col min="4874" max="4874" width="7.28515625" style="734" customWidth="1"/>
    <col min="4875" max="4875" width="0.7109375" style="734" customWidth="1"/>
    <col min="4876" max="4876" width="7.85546875" style="734" customWidth="1"/>
    <col min="4877" max="4877" width="3" style="734" customWidth="1"/>
    <col min="4878" max="4878" width="6.7109375" style="734" customWidth="1"/>
    <col min="4879" max="4879" width="5.7109375" style="734" customWidth="1"/>
    <col min="4880" max="4880" width="1.7109375" style="734" customWidth="1"/>
    <col min="4881" max="4881" width="6.28515625" style="734" customWidth="1"/>
    <col min="4882" max="4882" width="8.140625" style="734" customWidth="1"/>
    <col min="4883" max="4883" width="3.42578125" style="734" customWidth="1"/>
    <col min="4884" max="4884" width="4" style="734" customWidth="1"/>
    <col min="4885" max="4885" width="2.140625" style="734" customWidth="1"/>
    <col min="4886" max="4886" width="8.140625" style="734" customWidth="1"/>
    <col min="4887" max="4887" width="5" style="734" customWidth="1"/>
    <col min="4888" max="4888" width="5.5703125" style="734" customWidth="1"/>
    <col min="4889" max="4889" width="3.140625" style="734" customWidth="1"/>
    <col min="4890" max="5119" width="9.140625" style="734"/>
    <col min="5120" max="5120" width="2.5703125" style="734" customWidth="1"/>
    <col min="5121" max="5121" width="2" style="734" customWidth="1"/>
    <col min="5122" max="5122" width="1.42578125" style="734" customWidth="1"/>
    <col min="5123" max="5123" width="2.7109375" style="734" customWidth="1"/>
    <col min="5124" max="5124" width="2.85546875" style="734" customWidth="1"/>
    <col min="5125" max="5125" width="2.28515625" style="734" customWidth="1"/>
    <col min="5126" max="5126" width="1.28515625" style="734" customWidth="1"/>
    <col min="5127" max="5127" width="3.5703125" style="734" customWidth="1"/>
    <col min="5128" max="5128" width="2.140625" style="734" customWidth="1"/>
    <col min="5129" max="5129" width="0.5703125" style="734" customWidth="1"/>
    <col min="5130" max="5130" width="7.28515625" style="734" customWidth="1"/>
    <col min="5131" max="5131" width="0.7109375" style="734" customWidth="1"/>
    <col min="5132" max="5132" width="7.85546875" style="734" customWidth="1"/>
    <col min="5133" max="5133" width="3" style="734" customWidth="1"/>
    <col min="5134" max="5134" width="6.7109375" style="734" customWidth="1"/>
    <col min="5135" max="5135" width="5.7109375" style="734" customWidth="1"/>
    <col min="5136" max="5136" width="1.7109375" style="734" customWidth="1"/>
    <col min="5137" max="5137" width="6.28515625" style="734" customWidth="1"/>
    <col min="5138" max="5138" width="8.140625" style="734" customWidth="1"/>
    <col min="5139" max="5139" width="3.42578125" style="734" customWidth="1"/>
    <col min="5140" max="5140" width="4" style="734" customWidth="1"/>
    <col min="5141" max="5141" width="2.140625" style="734" customWidth="1"/>
    <col min="5142" max="5142" width="8.140625" style="734" customWidth="1"/>
    <col min="5143" max="5143" width="5" style="734" customWidth="1"/>
    <col min="5144" max="5144" width="5.5703125" style="734" customWidth="1"/>
    <col min="5145" max="5145" width="3.140625" style="734" customWidth="1"/>
    <col min="5146" max="5375" width="9.140625" style="734"/>
    <col min="5376" max="5376" width="2.5703125" style="734" customWidth="1"/>
    <col min="5377" max="5377" width="2" style="734" customWidth="1"/>
    <col min="5378" max="5378" width="1.42578125" style="734" customWidth="1"/>
    <col min="5379" max="5379" width="2.7109375" style="734" customWidth="1"/>
    <col min="5380" max="5380" width="2.85546875" style="734" customWidth="1"/>
    <col min="5381" max="5381" width="2.28515625" style="734" customWidth="1"/>
    <col min="5382" max="5382" width="1.28515625" style="734" customWidth="1"/>
    <col min="5383" max="5383" width="3.5703125" style="734" customWidth="1"/>
    <col min="5384" max="5384" width="2.140625" style="734" customWidth="1"/>
    <col min="5385" max="5385" width="0.5703125" style="734" customWidth="1"/>
    <col min="5386" max="5386" width="7.28515625" style="734" customWidth="1"/>
    <col min="5387" max="5387" width="0.7109375" style="734" customWidth="1"/>
    <col min="5388" max="5388" width="7.85546875" style="734" customWidth="1"/>
    <col min="5389" max="5389" width="3" style="734" customWidth="1"/>
    <col min="5390" max="5390" width="6.7109375" style="734" customWidth="1"/>
    <col min="5391" max="5391" width="5.7109375" style="734" customWidth="1"/>
    <col min="5392" max="5392" width="1.7109375" style="734" customWidth="1"/>
    <col min="5393" max="5393" width="6.28515625" style="734" customWidth="1"/>
    <col min="5394" max="5394" width="8.140625" style="734" customWidth="1"/>
    <col min="5395" max="5395" width="3.42578125" style="734" customWidth="1"/>
    <col min="5396" max="5396" width="4" style="734" customWidth="1"/>
    <col min="5397" max="5397" width="2.140625" style="734" customWidth="1"/>
    <col min="5398" max="5398" width="8.140625" style="734" customWidth="1"/>
    <col min="5399" max="5399" width="5" style="734" customWidth="1"/>
    <col min="5400" max="5400" width="5.5703125" style="734" customWidth="1"/>
    <col min="5401" max="5401" width="3.140625" style="734" customWidth="1"/>
    <col min="5402" max="5631" width="9.140625" style="734"/>
    <col min="5632" max="5632" width="2.5703125" style="734" customWidth="1"/>
    <col min="5633" max="5633" width="2" style="734" customWidth="1"/>
    <col min="5634" max="5634" width="1.42578125" style="734" customWidth="1"/>
    <col min="5635" max="5635" width="2.7109375" style="734" customWidth="1"/>
    <col min="5636" max="5636" width="2.85546875" style="734" customWidth="1"/>
    <col min="5637" max="5637" width="2.28515625" style="734" customWidth="1"/>
    <col min="5638" max="5638" width="1.28515625" style="734" customWidth="1"/>
    <col min="5639" max="5639" width="3.5703125" style="734" customWidth="1"/>
    <col min="5640" max="5640" width="2.140625" style="734" customWidth="1"/>
    <col min="5641" max="5641" width="0.5703125" style="734" customWidth="1"/>
    <col min="5642" max="5642" width="7.28515625" style="734" customWidth="1"/>
    <col min="5643" max="5643" width="0.7109375" style="734" customWidth="1"/>
    <col min="5644" max="5644" width="7.85546875" style="734" customWidth="1"/>
    <col min="5645" max="5645" width="3" style="734" customWidth="1"/>
    <col min="5646" max="5646" width="6.7109375" style="734" customWidth="1"/>
    <col min="5647" max="5647" width="5.7109375" style="734" customWidth="1"/>
    <col min="5648" max="5648" width="1.7109375" style="734" customWidth="1"/>
    <col min="5649" max="5649" width="6.28515625" style="734" customWidth="1"/>
    <col min="5650" max="5650" width="8.140625" style="734" customWidth="1"/>
    <col min="5651" max="5651" width="3.42578125" style="734" customWidth="1"/>
    <col min="5652" max="5652" width="4" style="734" customWidth="1"/>
    <col min="5653" max="5653" width="2.140625" style="734" customWidth="1"/>
    <col min="5654" max="5654" width="8.140625" style="734" customWidth="1"/>
    <col min="5655" max="5655" width="5" style="734" customWidth="1"/>
    <col min="5656" max="5656" width="5.5703125" style="734" customWidth="1"/>
    <col min="5657" max="5657" width="3.140625" style="734" customWidth="1"/>
    <col min="5658" max="5887" width="9.140625" style="734"/>
    <col min="5888" max="5888" width="2.5703125" style="734" customWidth="1"/>
    <col min="5889" max="5889" width="2" style="734" customWidth="1"/>
    <col min="5890" max="5890" width="1.42578125" style="734" customWidth="1"/>
    <col min="5891" max="5891" width="2.7109375" style="734" customWidth="1"/>
    <col min="5892" max="5892" width="2.85546875" style="734" customWidth="1"/>
    <col min="5893" max="5893" width="2.28515625" style="734" customWidth="1"/>
    <col min="5894" max="5894" width="1.28515625" style="734" customWidth="1"/>
    <col min="5895" max="5895" width="3.5703125" style="734" customWidth="1"/>
    <col min="5896" max="5896" width="2.140625" style="734" customWidth="1"/>
    <col min="5897" max="5897" width="0.5703125" style="734" customWidth="1"/>
    <col min="5898" max="5898" width="7.28515625" style="734" customWidth="1"/>
    <col min="5899" max="5899" width="0.7109375" style="734" customWidth="1"/>
    <col min="5900" max="5900" width="7.85546875" style="734" customWidth="1"/>
    <col min="5901" max="5901" width="3" style="734" customWidth="1"/>
    <col min="5902" max="5902" width="6.7109375" style="734" customWidth="1"/>
    <col min="5903" max="5903" width="5.7109375" style="734" customWidth="1"/>
    <col min="5904" max="5904" width="1.7109375" style="734" customWidth="1"/>
    <col min="5905" max="5905" width="6.28515625" style="734" customWidth="1"/>
    <col min="5906" max="5906" width="8.140625" style="734" customWidth="1"/>
    <col min="5907" max="5907" width="3.42578125" style="734" customWidth="1"/>
    <col min="5908" max="5908" width="4" style="734" customWidth="1"/>
    <col min="5909" max="5909" width="2.140625" style="734" customWidth="1"/>
    <col min="5910" max="5910" width="8.140625" style="734" customWidth="1"/>
    <col min="5911" max="5911" width="5" style="734" customWidth="1"/>
    <col min="5912" max="5912" width="5.5703125" style="734" customWidth="1"/>
    <col min="5913" max="5913" width="3.140625" style="734" customWidth="1"/>
    <col min="5914" max="6143" width="9.140625" style="734"/>
    <col min="6144" max="6144" width="2.5703125" style="734" customWidth="1"/>
    <col min="6145" max="6145" width="2" style="734" customWidth="1"/>
    <col min="6146" max="6146" width="1.42578125" style="734" customWidth="1"/>
    <col min="6147" max="6147" width="2.7109375" style="734" customWidth="1"/>
    <col min="6148" max="6148" width="2.85546875" style="734" customWidth="1"/>
    <col min="6149" max="6149" width="2.28515625" style="734" customWidth="1"/>
    <col min="6150" max="6150" width="1.28515625" style="734" customWidth="1"/>
    <col min="6151" max="6151" width="3.5703125" style="734" customWidth="1"/>
    <col min="6152" max="6152" width="2.140625" style="734" customWidth="1"/>
    <col min="6153" max="6153" width="0.5703125" style="734" customWidth="1"/>
    <col min="6154" max="6154" width="7.28515625" style="734" customWidth="1"/>
    <col min="6155" max="6155" width="0.7109375" style="734" customWidth="1"/>
    <col min="6156" max="6156" width="7.85546875" style="734" customWidth="1"/>
    <col min="6157" max="6157" width="3" style="734" customWidth="1"/>
    <col min="6158" max="6158" width="6.7109375" style="734" customWidth="1"/>
    <col min="6159" max="6159" width="5.7109375" style="734" customWidth="1"/>
    <col min="6160" max="6160" width="1.7109375" style="734" customWidth="1"/>
    <col min="6161" max="6161" width="6.28515625" style="734" customWidth="1"/>
    <col min="6162" max="6162" width="8.140625" style="734" customWidth="1"/>
    <col min="6163" max="6163" width="3.42578125" style="734" customWidth="1"/>
    <col min="6164" max="6164" width="4" style="734" customWidth="1"/>
    <col min="6165" max="6165" width="2.140625" style="734" customWidth="1"/>
    <col min="6166" max="6166" width="8.140625" style="734" customWidth="1"/>
    <col min="6167" max="6167" width="5" style="734" customWidth="1"/>
    <col min="6168" max="6168" width="5.5703125" style="734" customWidth="1"/>
    <col min="6169" max="6169" width="3.140625" style="734" customWidth="1"/>
    <col min="6170" max="6399" width="9.140625" style="734"/>
    <col min="6400" max="6400" width="2.5703125" style="734" customWidth="1"/>
    <col min="6401" max="6401" width="2" style="734" customWidth="1"/>
    <col min="6402" max="6402" width="1.42578125" style="734" customWidth="1"/>
    <col min="6403" max="6403" width="2.7109375" style="734" customWidth="1"/>
    <col min="6404" max="6404" width="2.85546875" style="734" customWidth="1"/>
    <col min="6405" max="6405" width="2.28515625" style="734" customWidth="1"/>
    <col min="6406" max="6406" width="1.28515625" style="734" customWidth="1"/>
    <col min="6407" max="6407" width="3.5703125" style="734" customWidth="1"/>
    <col min="6408" max="6408" width="2.140625" style="734" customWidth="1"/>
    <col min="6409" max="6409" width="0.5703125" style="734" customWidth="1"/>
    <col min="6410" max="6410" width="7.28515625" style="734" customWidth="1"/>
    <col min="6411" max="6411" width="0.7109375" style="734" customWidth="1"/>
    <col min="6412" max="6412" width="7.85546875" style="734" customWidth="1"/>
    <col min="6413" max="6413" width="3" style="734" customWidth="1"/>
    <col min="6414" max="6414" width="6.7109375" style="734" customWidth="1"/>
    <col min="6415" max="6415" width="5.7109375" style="734" customWidth="1"/>
    <col min="6416" max="6416" width="1.7109375" style="734" customWidth="1"/>
    <col min="6417" max="6417" width="6.28515625" style="734" customWidth="1"/>
    <col min="6418" max="6418" width="8.140625" style="734" customWidth="1"/>
    <col min="6419" max="6419" width="3.42578125" style="734" customWidth="1"/>
    <col min="6420" max="6420" width="4" style="734" customWidth="1"/>
    <col min="6421" max="6421" width="2.140625" style="734" customWidth="1"/>
    <col min="6422" max="6422" width="8.140625" style="734" customWidth="1"/>
    <col min="6423" max="6423" width="5" style="734" customWidth="1"/>
    <col min="6424" max="6424" width="5.5703125" style="734" customWidth="1"/>
    <col min="6425" max="6425" width="3.140625" style="734" customWidth="1"/>
    <col min="6426" max="6655" width="9.140625" style="734"/>
    <col min="6656" max="6656" width="2.5703125" style="734" customWidth="1"/>
    <col min="6657" max="6657" width="2" style="734" customWidth="1"/>
    <col min="6658" max="6658" width="1.42578125" style="734" customWidth="1"/>
    <col min="6659" max="6659" width="2.7109375" style="734" customWidth="1"/>
    <col min="6660" max="6660" width="2.85546875" style="734" customWidth="1"/>
    <col min="6661" max="6661" width="2.28515625" style="734" customWidth="1"/>
    <col min="6662" max="6662" width="1.28515625" style="734" customWidth="1"/>
    <col min="6663" max="6663" width="3.5703125" style="734" customWidth="1"/>
    <col min="6664" max="6664" width="2.140625" style="734" customWidth="1"/>
    <col min="6665" max="6665" width="0.5703125" style="734" customWidth="1"/>
    <col min="6666" max="6666" width="7.28515625" style="734" customWidth="1"/>
    <col min="6667" max="6667" width="0.7109375" style="734" customWidth="1"/>
    <col min="6668" max="6668" width="7.85546875" style="734" customWidth="1"/>
    <col min="6669" max="6669" width="3" style="734" customWidth="1"/>
    <col min="6670" max="6670" width="6.7109375" style="734" customWidth="1"/>
    <col min="6671" max="6671" width="5.7109375" style="734" customWidth="1"/>
    <col min="6672" max="6672" width="1.7109375" style="734" customWidth="1"/>
    <col min="6673" max="6673" width="6.28515625" style="734" customWidth="1"/>
    <col min="6674" max="6674" width="8.140625" style="734" customWidth="1"/>
    <col min="6675" max="6675" width="3.42578125" style="734" customWidth="1"/>
    <col min="6676" max="6676" width="4" style="734" customWidth="1"/>
    <col min="6677" max="6677" width="2.140625" style="734" customWidth="1"/>
    <col min="6678" max="6678" width="8.140625" style="734" customWidth="1"/>
    <col min="6679" max="6679" width="5" style="734" customWidth="1"/>
    <col min="6680" max="6680" width="5.5703125" style="734" customWidth="1"/>
    <col min="6681" max="6681" width="3.140625" style="734" customWidth="1"/>
    <col min="6682" max="6911" width="9.140625" style="734"/>
    <col min="6912" max="6912" width="2.5703125" style="734" customWidth="1"/>
    <col min="6913" max="6913" width="2" style="734" customWidth="1"/>
    <col min="6914" max="6914" width="1.42578125" style="734" customWidth="1"/>
    <col min="6915" max="6915" width="2.7109375" style="734" customWidth="1"/>
    <col min="6916" max="6916" width="2.85546875" style="734" customWidth="1"/>
    <col min="6917" max="6917" width="2.28515625" style="734" customWidth="1"/>
    <col min="6918" max="6918" width="1.28515625" style="734" customWidth="1"/>
    <col min="6919" max="6919" width="3.5703125" style="734" customWidth="1"/>
    <col min="6920" max="6920" width="2.140625" style="734" customWidth="1"/>
    <col min="6921" max="6921" width="0.5703125" style="734" customWidth="1"/>
    <col min="6922" max="6922" width="7.28515625" style="734" customWidth="1"/>
    <col min="6923" max="6923" width="0.7109375" style="734" customWidth="1"/>
    <col min="6924" max="6924" width="7.85546875" style="734" customWidth="1"/>
    <col min="6925" max="6925" width="3" style="734" customWidth="1"/>
    <col min="6926" max="6926" width="6.7109375" style="734" customWidth="1"/>
    <col min="6927" max="6927" width="5.7109375" style="734" customWidth="1"/>
    <col min="6928" max="6928" width="1.7109375" style="734" customWidth="1"/>
    <col min="6929" max="6929" width="6.28515625" style="734" customWidth="1"/>
    <col min="6930" max="6930" width="8.140625" style="734" customWidth="1"/>
    <col min="6931" max="6931" width="3.42578125" style="734" customWidth="1"/>
    <col min="6932" max="6932" width="4" style="734" customWidth="1"/>
    <col min="6933" max="6933" width="2.140625" style="734" customWidth="1"/>
    <col min="6934" max="6934" width="8.140625" style="734" customWidth="1"/>
    <col min="6935" max="6935" width="5" style="734" customWidth="1"/>
    <col min="6936" max="6936" width="5.5703125" style="734" customWidth="1"/>
    <col min="6937" max="6937" width="3.140625" style="734" customWidth="1"/>
    <col min="6938" max="7167" width="9.140625" style="734"/>
    <col min="7168" max="7168" width="2.5703125" style="734" customWidth="1"/>
    <col min="7169" max="7169" width="2" style="734" customWidth="1"/>
    <col min="7170" max="7170" width="1.42578125" style="734" customWidth="1"/>
    <col min="7171" max="7171" width="2.7109375" style="734" customWidth="1"/>
    <col min="7172" max="7172" width="2.85546875" style="734" customWidth="1"/>
    <col min="7173" max="7173" width="2.28515625" style="734" customWidth="1"/>
    <col min="7174" max="7174" width="1.28515625" style="734" customWidth="1"/>
    <col min="7175" max="7175" width="3.5703125" style="734" customWidth="1"/>
    <col min="7176" max="7176" width="2.140625" style="734" customWidth="1"/>
    <col min="7177" max="7177" width="0.5703125" style="734" customWidth="1"/>
    <col min="7178" max="7178" width="7.28515625" style="734" customWidth="1"/>
    <col min="7179" max="7179" width="0.7109375" style="734" customWidth="1"/>
    <col min="7180" max="7180" width="7.85546875" style="734" customWidth="1"/>
    <col min="7181" max="7181" width="3" style="734" customWidth="1"/>
    <col min="7182" max="7182" width="6.7109375" style="734" customWidth="1"/>
    <col min="7183" max="7183" width="5.7109375" style="734" customWidth="1"/>
    <col min="7184" max="7184" width="1.7109375" style="734" customWidth="1"/>
    <col min="7185" max="7185" width="6.28515625" style="734" customWidth="1"/>
    <col min="7186" max="7186" width="8.140625" style="734" customWidth="1"/>
    <col min="7187" max="7187" width="3.42578125" style="734" customWidth="1"/>
    <col min="7188" max="7188" width="4" style="734" customWidth="1"/>
    <col min="7189" max="7189" width="2.140625" style="734" customWidth="1"/>
    <col min="7190" max="7190" width="8.140625" style="734" customWidth="1"/>
    <col min="7191" max="7191" width="5" style="734" customWidth="1"/>
    <col min="7192" max="7192" width="5.5703125" style="734" customWidth="1"/>
    <col min="7193" max="7193" width="3.140625" style="734" customWidth="1"/>
    <col min="7194" max="7423" width="9.140625" style="734"/>
    <col min="7424" max="7424" width="2.5703125" style="734" customWidth="1"/>
    <col min="7425" max="7425" width="2" style="734" customWidth="1"/>
    <col min="7426" max="7426" width="1.42578125" style="734" customWidth="1"/>
    <col min="7427" max="7427" width="2.7109375" style="734" customWidth="1"/>
    <col min="7428" max="7428" width="2.85546875" style="734" customWidth="1"/>
    <col min="7429" max="7429" width="2.28515625" style="734" customWidth="1"/>
    <col min="7430" max="7430" width="1.28515625" style="734" customWidth="1"/>
    <col min="7431" max="7431" width="3.5703125" style="734" customWidth="1"/>
    <col min="7432" max="7432" width="2.140625" style="734" customWidth="1"/>
    <col min="7433" max="7433" width="0.5703125" style="734" customWidth="1"/>
    <col min="7434" max="7434" width="7.28515625" style="734" customWidth="1"/>
    <col min="7435" max="7435" width="0.7109375" style="734" customWidth="1"/>
    <col min="7436" max="7436" width="7.85546875" style="734" customWidth="1"/>
    <col min="7437" max="7437" width="3" style="734" customWidth="1"/>
    <col min="7438" max="7438" width="6.7109375" style="734" customWidth="1"/>
    <col min="7439" max="7439" width="5.7109375" style="734" customWidth="1"/>
    <col min="7440" max="7440" width="1.7109375" style="734" customWidth="1"/>
    <col min="7441" max="7441" width="6.28515625" style="734" customWidth="1"/>
    <col min="7442" max="7442" width="8.140625" style="734" customWidth="1"/>
    <col min="7443" max="7443" width="3.42578125" style="734" customWidth="1"/>
    <col min="7444" max="7444" width="4" style="734" customWidth="1"/>
    <col min="7445" max="7445" width="2.140625" style="734" customWidth="1"/>
    <col min="7446" max="7446" width="8.140625" style="734" customWidth="1"/>
    <col min="7447" max="7447" width="5" style="734" customWidth="1"/>
    <col min="7448" max="7448" width="5.5703125" style="734" customWidth="1"/>
    <col min="7449" max="7449" width="3.140625" style="734" customWidth="1"/>
    <col min="7450" max="7679" width="9.140625" style="734"/>
    <col min="7680" max="7680" width="2.5703125" style="734" customWidth="1"/>
    <col min="7681" max="7681" width="2" style="734" customWidth="1"/>
    <col min="7682" max="7682" width="1.42578125" style="734" customWidth="1"/>
    <col min="7683" max="7683" width="2.7109375" style="734" customWidth="1"/>
    <col min="7684" max="7684" width="2.85546875" style="734" customWidth="1"/>
    <col min="7685" max="7685" width="2.28515625" style="734" customWidth="1"/>
    <col min="7686" max="7686" width="1.28515625" style="734" customWidth="1"/>
    <col min="7687" max="7687" width="3.5703125" style="734" customWidth="1"/>
    <col min="7688" max="7688" width="2.140625" style="734" customWidth="1"/>
    <col min="7689" max="7689" width="0.5703125" style="734" customWidth="1"/>
    <col min="7690" max="7690" width="7.28515625" style="734" customWidth="1"/>
    <col min="7691" max="7691" width="0.7109375" style="734" customWidth="1"/>
    <col min="7692" max="7692" width="7.85546875" style="734" customWidth="1"/>
    <col min="7693" max="7693" width="3" style="734" customWidth="1"/>
    <col min="7694" max="7694" width="6.7109375" style="734" customWidth="1"/>
    <col min="7695" max="7695" width="5.7109375" style="734" customWidth="1"/>
    <col min="7696" max="7696" width="1.7109375" style="734" customWidth="1"/>
    <col min="7697" max="7697" width="6.28515625" style="734" customWidth="1"/>
    <col min="7698" max="7698" width="8.140625" style="734" customWidth="1"/>
    <col min="7699" max="7699" width="3.42578125" style="734" customWidth="1"/>
    <col min="7700" max="7700" width="4" style="734" customWidth="1"/>
    <col min="7701" max="7701" width="2.140625" style="734" customWidth="1"/>
    <col min="7702" max="7702" width="8.140625" style="734" customWidth="1"/>
    <col min="7703" max="7703" width="5" style="734" customWidth="1"/>
    <col min="7704" max="7704" width="5.5703125" style="734" customWidth="1"/>
    <col min="7705" max="7705" width="3.140625" style="734" customWidth="1"/>
    <col min="7706" max="7935" width="9.140625" style="734"/>
    <col min="7936" max="7936" width="2.5703125" style="734" customWidth="1"/>
    <col min="7937" max="7937" width="2" style="734" customWidth="1"/>
    <col min="7938" max="7938" width="1.42578125" style="734" customWidth="1"/>
    <col min="7939" max="7939" width="2.7109375" style="734" customWidth="1"/>
    <col min="7940" max="7940" width="2.85546875" style="734" customWidth="1"/>
    <col min="7941" max="7941" width="2.28515625" style="734" customWidth="1"/>
    <col min="7942" max="7942" width="1.28515625" style="734" customWidth="1"/>
    <col min="7943" max="7943" width="3.5703125" style="734" customWidth="1"/>
    <col min="7944" max="7944" width="2.140625" style="734" customWidth="1"/>
    <col min="7945" max="7945" width="0.5703125" style="734" customWidth="1"/>
    <col min="7946" max="7946" width="7.28515625" style="734" customWidth="1"/>
    <col min="7947" max="7947" width="0.7109375" style="734" customWidth="1"/>
    <col min="7948" max="7948" width="7.85546875" style="734" customWidth="1"/>
    <col min="7949" max="7949" width="3" style="734" customWidth="1"/>
    <col min="7950" max="7950" width="6.7109375" style="734" customWidth="1"/>
    <col min="7951" max="7951" width="5.7109375" style="734" customWidth="1"/>
    <col min="7952" max="7952" width="1.7109375" style="734" customWidth="1"/>
    <col min="7953" max="7953" width="6.28515625" style="734" customWidth="1"/>
    <col min="7954" max="7954" width="8.140625" style="734" customWidth="1"/>
    <col min="7955" max="7955" width="3.42578125" style="734" customWidth="1"/>
    <col min="7956" max="7956" width="4" style="734" customWidth="1"/>
    <col min="7957" max="7957" width="2.140625" style="734" customWidth="1"/>
    <col min="7958" max="7958" width="8.140625" style="734" customWidth="1"/>
    <col min="7959" max="7959" width="5" style="734" customWidth="1"/>
    <col min="7960" max="7960" width="5.5703125" style="734" customWidth="1"/>
    <col min="7961" max="7961" width="3.140625" style="734" customWidth="1"/>
    <col min="7962" max="8191" width="9.140625" style="734"/>
    <col min="8192" max="8192" width="2.5703125" style="734" customWidth="1"/>
    <col min="8193" max="8193" width="2" style="734" customWidth="1"/>
    <col min="8194" max="8194" width="1.42578125" style="734" customWidth="1"/>
    <col min="8195" max="8195" width="2.7109375" style="734" customWidth="1"/>
    <col min="8196" max="8196" width="2.85546875" style="734" customWidth="1"/>
    <col min="8197" max="8197" width="2.28515625" style="734" customWidth="1"/>
    <col min="8198" max="8198" width="1.28515625" style="734" customWidth="1"/>
    <col min="8199" max="8199" width="3.5703125" style="734" customWidth="1"/>
    <col min="8200" max="8200" width="2.140625" style="734" customWidth="1"/>
    <col min="8201" max="8201" width="0.5703125" style="734" customWidth="1"/>
    <col min="8202" max="8202" width="7.28515625" style="734" customWidth="1"/>
    <col min="8203" max="8203" width="0.7109375" style="734" customWidth="1"/>
    <col min="8204" max="8204" width="7.85546875" style="734" customWidth="1"/>
    <col min="8205" max="8205" width="3" style="734" customWidth="1"/>
    <col min="8206" max="8206" width="6.7109375" style="734" customWidth="1"/>
    <col min="8207" max="8207" width="5.7109375" style="734" customWidth="1"/>
    <col min="8208" max="8208" width="1.7109375" style="734" customWidth="1"/>
    <col min="8209" max="8209" width="6.28515625" style="734" customWidth="1"/>
    <col min="8210" max="8210" width="8.140625" style="734" customWidth="1"/>
    <col min="8211" max="8211" width="3.42578125" style="734" customWidth="1"/>
    <col min="8212" max="8212" width="4" style="734" customWidth="1"/>
    <col min="8213" max="8213" width="2.140625" style="734" customWidth="1"/>
    <col min="8214" max="8214" width="8.140625" style="734" customWidth="1"/>
    <col min="8215" max="8215" width="5" style="734" customWidth="1"/>
    <col min="8216" max="8216" width="5.5703125" style="734" customWidth="1"/>
    <col min="8217" max="8217" width="3.140625" style="734" customWidth="1"/>
    <col min="8218" max="8447" width="9.140625" style="734"/>
    <col min="8448" max="8448" width="2.5703125" style="734" customWidth="1"/>
    <col min="8449" max="8449" width="2" style="734" customWidth="1"/>
    <col min="8450" max="8450" width="1.42578125" style="734" customWidth="1"/>
    <col min="8451" max="8451" width="2.7109375" style="734" customWidth="1"/>
    <col min="8452" max="8452" width="2.85546875" style="734" customWidth="1"/>
    <col min="8453" max="8453" width="2.28515625" style="734" customWidth="1"/>
    <col min="8454" max="8454" width="1.28515625" style="734" customWidth="1"/>
    <col min="8455" max="8455" width="3.5703125" style="734" customWidth="1"/>
    <col min="8456" max="8456" width="2.140625" style="734" customWidth="1"/>
    <col min="8457" max="8457" width="0.5703125" style="734" customWidth="1"/>
    <col min="8458" max="8458" width="7.28515625" style="734" customWidth="1"/>
    <col min="8459" max="8459" width="0.7109375" style="734" customWidth="1"/>
    <col min="8460" max="8460" width="7.85546875" style="734" customWidth="1"/>
    <col min="8461" max="8461" width="3" style="734" customWidth="1"/>
    <col min="8462" max="8462" width="6.7109375" style="734" customWidth="1"/>
    <col min="8463" max="8463" width="5.7109375" style="734" customWidth="1"/>
    <col min="8464" max="8464" width="1.7109375" style="734" customWidth="1"/>
    <col min="8465" max="8465" width="6.28515625" style="734" customWidth="1"/>
    <col min="8466" max="8466" width="8.140625" style="734" customWidth="1"/>
    <col min="8467" max="8467" width="3.42578125" style="734" customWidth="1"/>
    <col min="8468" max="8468" width="4" style="734" customWidth="1"/>
    <col min="8469" max="8469" width="2.140625" style="734" customWidth="1"/>
    <col min="8470" max="8470" width="8.140625" style="734" customWidth="1"/>
    <col min="8471" max="8471" width="5" style="734" customWidth="1"/>
    <col min="8472" max="8472" width="5.5703125" style="734" customWidth="1"/>
    <col min="8473" max="8473" width="3.140625" style="734" customWidth="1"/>
    <col min="8474" max="8703" width="9.140625" style="734"/>
    <col min="8704" max="8704" width="2.5703125" style="734" customWidth="1"/>
    <col min="8705" max="8705" width="2" style="734" customWidth="1"/>
    <col min="8706" max="8706" width="1.42578125" style="734" customWidth="1"/>
    <col min="8707" max="8707" width="2.7109375" style="734" customWidth="1"/>
    <col min="8708" max="8708" width="2.85546875" style="734" customWidth="1"/>
    <col min="8709" max="8709" width="2.28515625" style="734" customWidth="1"/>
    <col min="8710" max="8710" width="1.28515625" style="734" customWidth="1"/>
    <col min="8711" max="8711" width="3.5703125" style="734" customWidth="1"/>
    <col min="8712" max="8712" width="2.140625" style="734" customWidth="1"/>
    <col min="8713" max="8713" width="0.5703125" style="734" customWidth="1"/>
    <col min="8714" max="8714" width="7.28515625" style="734" customWidth="1"/>
    <col min="8715" max="8715" width="0.7109375" style="734" customWidth="1"/>
    <col min="8716" max="8716" width="7.85546875" style="734" customWidth="1"/>
    <col min="8717" max="8717" width="3" style="734" customWidth="1"/>
    <col min="8718" max="8718" width="6.7109375" style="734" customWidth="1"/>
    <col min="8719" max="8719" width="5.7109375" style="734" customWidth="1"/>
    <col min="8720" max="8720" width="1.7109375" style="734" customWidth="1"/>
    <col min="8721" max="8721" width="6.28515625" style="734" customWidth="1"/>
    <col min="8722" max="8722" width="8.140625" style="734" customWidth="1"/>
    <col min="8723" max="8723" width="3.42578125" style="734" customWidth="1"/>
    <col min="8724" max="8724" width="4" style="734" customWidth="1"/>
    <col min="8725" max="8725" width="2.140625" style="734" customWidth="1"/>
    <col min="8726" max="8726" width="8.140625" style="734" customWidth="1"/>
    <col min="8727" max="8727" width="5" style="734" customWidth="1"/>
    <col min="8728" max="8728" width="5.5703125" style="734" customWidth="1"/>
    <col min="8729" max="8729" width="3.140625" style="734" customWidth="1"/>
    <col min="8730" max="8959" width="9.140625" style="734"/>
    <col min="8960" max="8960" width="2.5703125" style="734" customWidth="1"/>
    <col min="8961" max="8961" width="2" style="734" customWidth="1"/>
    <col min="8962" max="8962" width="1.42578125" style="734" customWidth="1"/>
    <col min="8963" max="8963" width="2.7109375" style="734" customWidth="1"/>
    <col min="8964" max="8964" width="2.85546875" style="734" customWidth="1"/>
    <col min="8965" max="8965" width="2.28515625" style="734" customWidth="1"/>
    <col min="8966" max="8966" width="1.28515625" style="734" customWidth="1"/>
    <col min="8967" max="8967" width="3.5703125" style="734" customWidth="1"/>
    <col min="8968" max="8968" width="2.140625" style="734" customWidth="1"/>
    <col min="8969" max="8969" width="0.5703125" style="734" customWidth="1"/>
    <col min="8970" max="8970" width="7.28515625" style="734" customWidth="1"/>
    <col min="8971" max="8971" width="0.7109375" style="734" customWidth="1"/>
    <col min="8972" max="8972" width="7.85546875" style="734" customWidth="1"/>
    <col min="8973" max="8973" width="3" style="734" customWidth="1"/>
    <col min="8974" max="8974" width="6.7109375" style="734" customWidth="1"/>
    <col min="8975" max="8975" width="5.7109375" style="734" customWidth="1"/>
    <col min="8976" max="8976" width="1.7109375" style="734" customWidth="1"/>
    <col min="8977" max="8977" width="6.28515625" style="734" customWidth="1"/>
    <col min="8978" max="8978" width="8.140625" style="734" customWidth="1"/>
    <col min="8979" max="8979" width="3.42578125" style="734" customWidth="1"/>
    <col min="8980" max="8980" width="4" style="734" customWidth="1"/>
    <col min="8981" max="8981" width="2.140625" style="734" customWidth="1"/>
    <col min="8982" max="8982" width="8.140625" style="734" customWidth="1"/>
    <col min="8983" max="8983" width="5" style="734" customWidth="1"/>
    <col min="8984" max="8984" width="5.5703125" style="734" customWidth="1"/>
    <col min="8985" max="8985" width="3.140625" style="734" customWidth="1"/>
    <col min="8986" max="9215" width="9.140625" style="734"/>
    <col min="9216" max="9216" width="2.5703125" style="734" customWidth="1"/>
    <col min="9217" max="9217" width="2" style="734" customWidth="1"/>
    <col min="9218" max="9218" width="1.42578125" style="734" customWidth="1"/>
    <col min="9219" max="9219" width="2.7109375" style="734" customWidth="1"/>
    <col min="9220" max="9220" width="2.85546875" style="734" customWidth="1"/>
    <col min="9221" max="9221" width="2.28515625" style="734" customWidth="1"/>
    <col min="9222" max="9222" width="1.28515625" style="734" customWidth="1"/>
    <col min="9223" max="9223" width="3.5703125" style="734" customWidth="1"/>
    <col min="9224" max="9224" width="2.140625" style="734" customWidth="1"/>
    <col min="9225" max="9225" width="0.5703125" style="734" customWidth="1"/>
    <col min="9226" max="9226" width="7.28515625" style="734" customWidth="1"/>
    <col min="9227" max="9227" width="0.7109375" style="734" customWidth="1"/>
    <col min="9228" max="9228" width="7.85546875" style="734" customWidth="1"/>
    <col min="9229" max="9229" width="3" style="734" customWidth="1"/>
    <col min="9230" max="9230" width="6.7109375" style="734" customWidth="1"/>
    <col min="9231" max="9231" width="5.7109375" style="734" customWidth="1"/>
    <col min="9232" max="9232" width="1.7109375" style="734" customWidth="1"/>
    <col min="9233" max="9233" width="6.28515625" style="734" customWidth="1"/>
    <col min="9234" max="9234" width="8.140625" style="734" customWidth="1"/>
    <col min="9235" max="9235" width="3.42578125" style="734" customWidth="1"/>
    <col min="9236" max="9236" width="4" style="734" customWidth="1"/>
    <col min="9237" max="9237" width="2.140625" style="734" customWidth="1"/>
    <col min="9238" max="9238" width="8.140625" style="734" customWidth="1"/>
    <col min="9239" max="9239" width="5" style="734" customWidth="1"/>
    <col min="9240" max="9240" width="5.5703125" style="734" customWidth="1"/>
    <col min="9241" max="9241" width="3.140625" style="734" customWidth="1"/>
    <col min="9242" max="9471" width="9.140625" style="734"/>
    <col min="9472" max="9472" width="2.5703125" style="734" customWidth="1"/>
    <col min="9473" max="9473" width="2" style="734" customWidth="1"/>
    <col min="9474" max="9474" width="1.42578125" style="734" customWidth="1"/>
    <col min="9475" max="9475" width="2.7109375" style="734" customWidth="1"/>
    <col min="9476" max="9476" width="2.85546875" style="734" customWidth="1"/>
    <col min="9477" max="9477" width="2.28515625" style="734" customWidth="1"/>
    <col min="9478" max="9478" width="1.28515625" style="734" customWidth="1"/>
    <col min="9479" max="9479" width="3.5703125" style="734" customWidth="1"/>
    <col min="9480" max="9480" width="2.140625" style="734" customWidth="1"/>
    <col min="9481" max="9481" width="0.5703125" style="734" customWidth="1"/>
    <col min="9482" max="9482" width="7.28515625" style="734" customWidth="1"/>
    <col min="9483" max="9483" width="0.7109375" style="734" customWidth="1"/>
    <col min="9484" max="9484" width="7.85546875" style="734" customWidth="1"/>
    <col min="9485" max="9485" width="3" style="734" customWidth="1"/>
    <col min="9486" max="9486" width="6.7109375" style="734" customWidth="1"/>
    <col min="9487" max="9487" width="5.7109375" style="734" customWidth="1"/>
    <col min="9488" max="9488" width="1.7109375" style="734" customWidth="1"/>
    <col min="9489" max="9489" width="6.28515625" style="734" customWidth="1"/>
    <col min="9490" max="9490" width="8.140625" style="734" customWidth="1"/>
    <col min="9491" max="9491" width="3.42578125" style="734" customWidth="1"/>
    <col min="9492" max="9492" width="4" style="734" customWidth="1"/>
    <col min="9493" max="9493" width="2.140625" style="734" customWidth="1"/>
    <col min="9494" max="9494" width="8.140625" style="734" customWidth="1"/>
    <col min="9495" max="9495" width="5" style="734" customWidth="1"/>
    <col min="9496" max="9496" width="5.5703125" style="734" customWidth="1"/>
    <col min="9497" max="9497" width="3.140625" style="734" customWidth="1"/>
    <col min="9498" max="9727" width="9.140625" style="734"/>
    <col min="9728" max="9728" width="2.5703125" style="734" customWidth="1"/>
    <col min="9729" max="9729" width="2" style="734" customWidth="1"/>
    <col min="9730" max="9730" width="1.42578125" style="734" customWidth="1"/>
    <col min="9731" max="9731" width="2.7109375" style="734" customWidth="1"/>
    <col min="9732" max="9732" width="2.85546875" style="734" customWidth="1"/>
    <col min="9733" max="9733" width="2.28515625" style="734" customWidth="1"/>
    <col min="9734" max="9734" width="1.28515625" style="734" customWidth="1"/>
    <col min="9735" max="9735" width="3.5703125" style="734" customWidth="1"/>
    <col min="9736" max="9736" width="2.140625" style="734" customWidth="1"/>
    <col min="9737" max="9737" width="0.5703125" style="734" customWidth="1"/>
    <col min="9738" max="9738" width="7.28515625" style="734" customWidth="1"/>
    <col min="9739" max="9739" width="0.7109375" style="734" customWidth="1"/>
    <col min="9740" max="9740" width="7.85546875" style="734" customWidth="1"/>
    <col min="9741" max="9741" width="3" style="734" customWidth="1"/>
    <col min="9742" max="9742" width="6.7109375" style="734" customWidth="1"/>
    <col min="9743" max="9743" width="5.7109375" style="734" customWidth="1"/>
    <col min="9744" max="9744" width="1.7109375" style="734" customWidth="1"/>
    <col min="9745" max="9745" width="6.28515625" style="734" customWidth="1"/>
    <col min="9746" max="9746" width="8.140625" style="734" customWidth="1"/>
    <col min="9747" max="9747" width="3.42578125" style="734" customWidth="1"/>
    <col min="9748" max="9748" width="4" style="734" customWidth="1"/>
    <col min="9749" max="9749" width="2.140625" style="734" customWidth="1"/>
    <col min="9750" max="9750" width="8.140625" style="734" customWidth="1"/>
    <col min="9751" max="9751" width="5" style="734" customWidth="1"/>
    <col min="9752" max="9752" width="5.5703125" style="734" customWidth="1"/>
    <col min="9753" max="9753" width="3.140625" style="734" customWidth="1"/>
    <col min="9754" max="9983" width="9.140625" style="734"/>
    <col min="9984" max="9984" width="2.5703125" style="734" customWidth="1"/>
    <col min="9985" max="9985" width="2" style="734" customWidth="1"/>
    <col min="9986" max="9986" width="1.42578125" style="734" customWidth="1"/>
    <col min="9987" max="9987" width="2.7109375" style="734" customWidth="1"/>
    <col min="9988" max="9988" width="2.85546875" style="734" customWidth="1"/>
    <col min="9989" max="9989" width="2.28515625" style="734" customWidth="1"/>
    <col min="9990" max="9990" width="1.28515625" style="734" customWidth="1"/>
    <col min="9991" max="9991" width="3.5703125" style="734" customWidth="1"/>
    <col min="9992" max="9992" width="2.140625" style="734" customWidth="1"/>
    <col min="9993" max="9993" width="0.5703125" style="734" customWidth="1"/>
    <col min="9994" max="9994" width="7.28515625" style="734" customWidth="1"/>
    <col min="9995" max="9995" width="0.7109375" style="734" customWidth="1"/>
    <col min="9996" max="9996" width="7.85546875" style="734" customWidth="1"/>
    <col min="9997" max="9997" width="3" style="734" customWidth="1"/>
    <col min="9998" max="9998" width="6.7109375" style="734" customWidth="1"/>
    <col min="9999" max="9999" width="5.7109375" style="734" customWidth="1"/>
    <col min="10000" max="10000" width="1.7109375" style="734" customWidth="1"/>
    <col min="10001" max="10001" width="6.28515625" style="734" customWidth="1"/>
    <col min="10002" max="10002" width="8.140625" style="734" customWidth="1"/>
    <col min="10003" max="10003" width="3.42578125" style="734" customWidth="1"/>
    <col min="10004" max="10004" width="4" style="734" customWidth="1"/>
    <col min="10005" max="10005" width="2.140625" style="734" customWidth="1"/>
    <col min="10006" max="10006" width="8.140625" style="734" customWidth="1"/>
    <col min="10007" max="10007" width="5" style="734" customWidth="1"/>
    <col min="10008" max="10008" width="5.5703125" style="734" customWidth="1"/>
    <col min="10009" max="10009" width="3.140625" style="734" customWidth="1"/>
    <col min="10010" max="10239" width="9.140625" style="734"/>
    <col min="10240" max="10240" width="2.5703125" style="734" customWidth="1"/>
    <col min="10241" max="10241" width="2" style="734" customWidth="1"/>
    <col min="10242" max="10242" width="1.42578125" style="734" customWidth="1"/>
    <col min="10243" max="10243" width="2.7109375" style="734" customWidth="1"/>
    <col min="10244" max="10244" width="2.85546875" style="734" customWidth="1"/>
    <col min="10245" max="10245" width="2.28515625" style="734" customWidth="1"/>
    <col min="10246" max="10246" width="1.28515625" style="734" customWidth="1"/>
    <col min="10247" max="10247" width="3.5703125" style="734" customWidth="1"/>
    <col min="10248" max="10248" width="2.140625" style="734" customWidth="1"/>
    <col min="10249" max="10249" width="0.5703125" style="734" customWidth="1"/>
    <col min="10250" max="10250" width="7.28515625" style="734" customWidth="1"/>
    <col min="10251" max="10251" width="0.7109375" style="734" customWidth="1"/>
    <col min="10252" max="10252" width="7.85546875" style="734" customWidth="1"/>
    <col min="10253" max="10253" width="3" style="734" customWidth="1"/>
    <col min="10254" max="10254" width="6.7109375" style="734" customWidth="1"/>
    <col min="10255" max="10255" width="5.7109375" style="734" customWidth="1"/>
    <col min="10256" max="10256" width="1.7109375" style="734" customWidth="1"/>
    <col min="10257" max="10257" width="6.28515625" style="734" customWidth="1"/>
    <col min="10258" max="10258" width="8.140625" style="734" customWidth="1"/>
    <col min="10259" max="10259" width="3.42578125" style="734" customWidth="1"/>
    <col min="10260" max="10260" width="4" style="734" customWidth="1"/>
    <col min="10261" max="10261" width="2.140625" style="734" customWidth="1"/>
    <col min="10262" max="10262" width="8.140625" style="734" customWidth="1"/>
    <col min="10263" max="10263" width="5" style="734" customWidth="1"/>
    <col min="10264" max="10264" width="5.5703125" style="734" customWidth="1"/>
    <col min="10265" max="10265" width="3.140625" style="734" customWidth="1"/>
    <col min="10266" max="10495" width="9.140625" style="734"/>
    <col min="10496" max="10496" width="2.5703125" style="734" customWidth="1"/>
    <col min="10497" max="10497" width="2" style="734" customWidth="1"/>
    <col min="10498" max="10498" width="1.42578125" style="734" customWidth="1"/>
    <col min="10499" max="10499" width="2.7109375" style="734" customWidth="1"/>
    <col min="10500" max="10500" width="2.85546875" style="734" customWidth="1"/>
    <col min="10501" max="10501" width="2.28515625" style="734" customWidth="1"/>
    <col min="10502" max="10502" width="1.28515625" style="734" customWidth="1"/>
    <col min="10503" max="10503" width="3.5703125" style="734" customWidth="1"/>
    <col min="10504" max="10504" width="2.140625" style="734" customWidth="1"/>
    <col min="10505" max="10505" width="0.5703125" style="734" customWidth="1"/>
    <col min="10506" max="10506" width="7.28515625" style="734" customWidth="1"/>
    <col min="10507" max="10507" width="0.7109375" style="734" customWidth="1"/>
    <col min="10508" max="10508" width="7.85546875" style="734" customWidth="1"/>
    <col min="10509" max="10509" width="3" style="734" customWidth="1"/>
    <col min="10510" max="10510" width="6.7109375" style="734" customWidth="1"/>
    <col min="10511" max="10511" width="5.7109375" style="734" customWidth="1"/>
    <col min="10512" max="10512" width="1.7109375" style="734" customWidth="1"/>
    <col min="10513" max="10513" width="6.28515625" style="734" customWidth="1"/>
    <col min="10514" max="10514" width="8.140625" style="734" customWidth="1"/>
    <col min="10515" max="10515" width="3.42578125" style="734" customWidth="1"/>
    <col min="10516" max="10516" width="4" style="734" customWidth="1"/>
    <col min="10517" max="10517" width="2.140625" style="734" customWidth="1"/>
    <col min="10518" max="10518" width="8.140625" style="734" customWidth="1"/>
    <col min="10519" max="10519" width="5" style="734" customWidth="1"/>
    <col min="10520" max="10520" width="5.5703125" style="734" customWidth="1"/>
    <col min="10521" max="10521" width="3.140625" style="734" customWidth="1"/>
    <col min="10522" max="10751" width="9.140625" style="734"/>
    <col min="10752" max="10752" width="2.5703125" style="734" customWidth="1"/>
    <col min="10753" max="10753" width="2" style="734" customWidth="1"/>
    <col min="10754" max="10754" width="1.42578125" style="734" customWidth="1"/>
    <col min="10755" max="10755" width="2.7109375" style="734" customWidth="1"/>
    <col min="10756" max="10756" width="2.85546875" style="734" customWidth="1"/>
    <col min="10757" max="10757" width="2.28515625" style="734" customWidth="1"/>
    <col min="10758" max="10758" width="1.28515625" style="734" customWidth="1"/>
    <col min="10759" max="10759" width="3.5703125" style="734" customWidth="1"/>
    <col min="10760" max="10760" width="2.140625" style="734" customWidth="1"/>
    <col min="10761" max="10761" width="0.5703125" style="734" customWidth="1"/>
    <col min="10762" max="10762" width="7.28515625" style="734" customWidth="1"/>
    <col min="10763" max="10763" width="0.7109375" style="734" customWidth="1"/>
    <col min="10764" max="10764" width="7.85546875" style="734" customWidth="1"/>
    <col min="10765" max="10765" width="3" style="734" customWidth="1"/>
    <col min="10766" max="10766" width="6.7109375" style="734" customWidth="1"/>
    <col min="10767" max="10767" width="5.7109375" style="734" customWidth="1"/>
    <col min="10768" max="10768" width="1.7109375" style="734" customWidth="1"/>
    <col min="10769" max="10769" width="6.28515625" style="734" customWidth="1"/>
    <col min="10770" max="10770" width="8.140625" style="734" customWidth="1"/>
    <col min="10771" max="10771" width="3.42578125" style="734" customWidth="1"/>
    <col min="10772" max="10772" width="4" style="734" customWidth="1"/>
    <col min="10773" max="10773" width="2.140625" style="734" customWidth="1"/>
    <col min="10774" max="10774" width="8.140625" style="734" customWidth="1"/>
    <col min="10775" max="10775" width="5" style="734" customWidth="1"/>
    <col min="10776" max="10776" width="5.5703125" style="734" customWidth="1"/>
    <col min="10777" max="10777" width="3.140625" style="734" customWidth="1"/>
    <col min="10778" max="11007" width="9.140625" style="734"/>
    <col min="11008" max="11008" width="2.5703125" style="734" customWidth="1"/>
    <col min="11009" max="11009" width="2" style="734" customWidth="1"/>
    <col min="11010" max="11010" width="1.42578125" style="734" customWidth="1"/>
    <col min="11011" max="11011" width="2.7109375" style="734" customWidth="1"/>
    <col min="11012" max="11012" width="2.85546875" style="734" customWidth="1"/>
    <col min="11013" max="11013" width="2.28515625" style="734" customWidth="1"/>
    <col min="11014" max="11014" width="1.28515625" style="734" customWidth="1"/>
    <col min="11015" max="11015" width="3.5703125" style="734" customWidth="1"/>
    <col min="11016" max="11016" width="2.140625" style="734" customWidth="1"/>
    <col min="11017" max="11017" width="0.5703125" style="734" customWidth="1"/>
    <col min="11018" max="11018" width="7.28515625" style="734" customWidth="1"/>
    <col min="11019" max="11019" width="0.7109375" style="734" customWidth="1"/>
    <col min="11020" max="11020" width="7.85546875" style="734" customWidth="1"/>
    <col min="11021" max="11021" width="3" style="734" customWidth="1"/>
    <col min="11022" max="11022" width="6.7109375" style="734" customWidth="1"/>
    <col min="11023" max="11023" width="5.7109375" style="734" customWidth="1"/>
    <col min="11024" max="11024" width="1.7109375" style="734" customWidth="1"/>
    <col min="11025" max="11025" width="6.28515625" style="734" customWidth="1"/>
    <col min="11026" max="11026" width="8.140625" style="734" customWidth="1"/>
    <col min="11027" max="11027" width="3.42578125" style="734" customWidth="1"/>
    <col min="11028" max="11028" width="4" style="734" customWidth="1"/>
    <col min="11029" max="11029" width="2.140625" style="734" customWidth="1"/>
    <col min="11030" max="11030" width="8.140625" style="734" customWidth="1"/>
    <col min="11031" max="11031" width="5" style="734" customWidth="1"/>
    <col min="11032" max="11032" width="5.5703125" style="734" customWidth="1"/>
    <col min="11033" max="11033" width="3.140625" style="734" customWidth="1"/>
    <col min="11034" max="11263" width="9.140625" style="734"/>
    <col min="11264" max="11264" width="2.5703125" style="734" customWidth="1"/>
    <col min="11265" max="11265" width="2" style="734" customWidth="1"/>
    <col min="11266" max="11266" width="1.42578125" style="734" customWidth="1"/>
    <col min="11267" max="11267" width="2.7109375" style="734" customWidth="1"/>
    <col min="11268" max="11268" width="2.85546875" style="734" customWidth="1"/>
    <col min="11269" max="11269" width="2.28515625" style="734" customWidth="1"/>
    <col min="11270" max="11270" width="1.28515625" style="734" customWidth="1"/>
    <col min="11271" max="11271" width="3.5703125" style="734" customWidth="1"/>
    <col min="11272" max="11272" width="2.140625" style="734" customWidth="1"/>
    <col min="11273" max="11273" width="0.5703125" style="734" customWidth="1"/>
    <col min="11274" max="11274" width="7.28515625" style="734" customWidth="1"/>
    <col min="11275" max="11275" width="0.7109375" style="734" customWidth="1"/>
    <col min="11276" max="11276" width="7.85546875" style="734" customWidth="1"/>
    <col min="11277" max="11277" width="3" style="734" customWidth="1"/>
    <col min="11278" max="11278" width="6.7109375" style="734" customWidth="1"/>
    <col min="11279" max="11279" width="5.7109375" style="734" customWidth="1"/>
    <col min="11280" max="11280" width="1.7109375" style="734" customWidth="1"/>
    <col min="11281" max="11281" width="6.28515625" style="734" customWidth="1"/>
    <col min="11282" max="11282" width="8.140625" style="734" customWidth="1"/>
    <col min="11283" max="11283" width="3.42578125" style="734" customWidth="1"/>
    <col min="11284" max="11284" width="4" style="734" customWidth="1"/>
    <col min="11285" max="11285" width="2.140625" style="734" customWidth="1"/>
    <col min="11286" max="11286" width="8.140625" style="734" customWidth="1"/>
    <col min="11287" max="11287" width="5" style="734" customWidth="1"/>
    <col min="11288" max="11288" width="5.5703125" style="734" customWidth="1"/>
    <col min="11289" max="11289" width="3.140625" style="734" customWidth="1"/>
    <col min="11290" max="11519" width="9.140625" style="734"/>
    <col min="11520" max="11520" width="2.5703125" style="734" customWidth="1"/>
    <col min="11521" max="11521" width="2" style="734" customWidth="1"/>
    <col min="11522" max="11522" width="1.42578125" style="734" customWidth="1"/>
    <col min="11523" max="11523" width="2.7109375" style="734" customWidth="1"/>
    <col min="11524" max="11524" width="2.85546875" style="734" customWidth="1"/>
    <col min="11525" max="11525" width="2.28515625" style="734" customWidth="1"/>
    <col min="11526" max="11526" width="1.28515625" style="734" customWidth="1"/>
    <col min="11527" max="11527" width="3.5703125" style="734" customWidth="1"/>
    <col min="11528" max="11528" width="2.140625" style="734" customWidth="1"/>
    <col min="11529" max="11529" width="0.5703125" style="734" customWidth="1"/>
    <col min="11530" max="11530" width="7.28515625" style="734" customWidth="1"/>
    <col min="11531" max="11531" width="0.7109375" style="734" customWidth="1"/>
    <col min="11532" max="11532" width="7.85546875" style="734" customWidth="1"/>
    <col min="11533" max="11533" width="3" style="734" customWidth="1"/>
    <col min="11534" max="11534" width="6.7109375" style="734" customWidth="1"/>
    <col min="11535" max="11535" width="5.7109375" style="734" customWidth="1"/>
    <col min="11536" max="11536" width="1.7109375" style="734" customWidth="1"/>
    <col min="11537" max="11537" width="6.28515625" style="734" customWidth="1"/>
    <col min="11538" max="11538" width="8.140625" style="734" customWidth="1"/>
    <col min="11539" max="11539" width="3.42578125" style="734" customWidth="1"/>
    <col min="11540" max="11540" width="4" style="734" customWidth="1"/>
    <col min="11541" max="11541" width="2.140625" style="734" customWidth="1"/>
    <col min="11542" max="11542" width="8.140625" style="734" customWidth="1"/>
    <col min="11543" max="11543" width="5" style="734" customWidth="1"/>
    <col min="11544" max="11544" width="5.5703125" style="734" customWidth="1"/>
    <col min="11545" max="11545" width="3.140625" style="734" customWidth="1"/>
    <col min="11546" max="11775" width="9.140625" style="734"/>
    <col min="11776" max="11776" width="2.5703125" style="734" customWidth="1"/>
    <col min="11777" max="11777" width="2" style="734" customWidth="1"/>
    <col min="11778" max="11778" width="1.42578125" style="734" customWidth="1"/>
    <col min="11779" max="11779" width="2.7109375" style="734" customWidth="1"/>
    <col min="11780" max="11780" width="2.85546875" style="734" customWidth="1"/>
    <col min="11781" max="11781" width="2.28515625" style="734" customWidth="1"/>
    <col min="11782" max="11782" width="1.28515625" style="734" customWidth="1"/>
    <col min="11783" max="11783" width="3.5703125" style="734" customWidth="1"/>
    <col min="11784" max="11784" width="2.140625" style="734" customWidth="1"/>
    <col min="11785" max="11785" width="0.5703125" style="734" customWidth="1"/>
    <col min="11786" max="11786" width="7.28515625" style="734" customWidth="1"/>
    <col min="11787" max="11787" width="0.7109375" style="734" customWidth="1"/>
    <col min="11788" max="11788" width="7.85546875" style="734" customWidth="1"/>
    <col min="11789" max="11789" width="3" style="734" customWidth="1"/>
    <col min="11790" max="11790" width="6.7109375" style="734" customWidth="1"/>
    <col min="11791" max="11791" width="5.7109375" style="734" customWidth="1"/>
    <col min="11792" max="11792" width="1.7109375" style="734" customWidth="1"/>
    <col min="11793" max="11793" width="6.28515625" style="734" customWidth="1"/>
    <col min="11794" max="11794" width="8.140625" style="734" customWidth="1"/>
    <col min="11795" max="11795" width="3.42578125" style="734" customWidth="1"/>
    <col min="11796" max="11796" width="4" style="734" customWidth="1"/>
    <col min="11797" max="11797" width="2.140625" style="734" customWidth="1"/>
    <col min="11798" max="11798" width="8.140625" style="734" customWidth="1"/>
    <col min="11799" max="11799" width="5" style="734" customWidth="1"/>
    <col min="11800" max="11800" width="5.5703125" style="734" customWidth="1"/>
    <col min="11801" max="11801" width="3.140625" style="734" customWidth="1"/>
    <col min="11802" max="12031" width="9.140625" style="734"/>
    <col min="12032" max="12032" width="2.5703125" style="734" customWidth="1"/>
    <col min="12033" max="12033" width="2" style="734" customWidth="1"/>
    <col min="12034" max="12034" width="1.42578125" style="734" customWidth="1"/>
    <col min="12035" max="12035" width="2.7109375" style="734" customWidth="1"/>
    <col min="12036" max="12036" width="2.85546875" style="734" customWidth="1"/>
    <col min="12037" max="12037" width="2.28515625" style="734" customWidth="1"/>
    <col min="12038" max="12038" width="1.28515625" style="734" customWidth="1"/>
    <col min="12039" max="12039" width="3.5703125" style="734" customWidth="1"/>
    <col min="12040" max="12040" width="2.140625" style="734" customWidth="1"/>
    <col min="12041" max="12041" width="0.5703125" style="734" customWidth="1"/>
    <col min="12042" max="12042" width="7.28515625" style="734" customWidth="1"/>
    <col min="12043" max="12043" width="0.7109375" style="734" customWidth="1"/>
    <col min="12044" max="12044" width="7.85546875" style="734" customWidth="1"/>
    <col min="12045" max="12045" width="3" style="734" customWidth="1"/>
    <col min="12046" max="12046" width="6.7109375" style="734" customWidth="1"/>
    <col min="12047" max="12047" width="5.7109375" style="734" customWidth="1"/>
    <col min="12048" max="12048" width="1.7109375" style="734" customWidth="1"/>
    <col min="12049" max="12049" width="6.28515625" style="734" customWidth="1"/>
    <col min="12050" max="12050" width="8.140625" style="734" customWidth="1"/>
    <col min="12051" max="12051" width="3.42578125" style="734" customWidth="1"/>
    <col min="12052" max="12052" width="4" style="734" customWidth="1"/>
    <col min="12053" max="12053" width="2.140625" style="734" customWidth="1"/>
    <col min="12054" max="12054" width="8.140625" style="734" customWidth="1"/>
    <col min="12055" max="12055" width="5" style="734" customWidth="1"/>
    <col min="12056" max="12056" width="5.5703125" style="734" customWidth="1"/>
    <col min="12057" max="12057" width="3.140625" style="734" customWidth="1"/>
    <col min="12058" max="12287" width="9.140625" style="734"/>
    <col min="12288" max="12288" width="2.5703125" style="734" customWidth="1"/>
    <col min="12289" max="12289" width="2" style="734" customWidth="1"/>
    <col min="12290" max="12290" width="1.42578125" style="734" customWidth="1"/>
    <col min="12291" max="12291" width="2.7109375" style="734" customWidth="1"/>
    <col min="12292" max="12292" width="2.85546875" style="734" customWidth="1"/>
    <col min="12293" max="12293" width="2.28515625" style="734" customWidth="1"/>
    <col min="12294" max="12294" width="1.28515625" style="734" customWidth="1"/>
    <col min="12295" max="12295" width="3.5703125" style="734" customWidth="1"/>
    <col min="12296" max="12296" width="2.140625" style="734" customWidth="1"/>
    <col min="12297" max="12297" width="0.5703125" style="734" customWidth="1"/>
    <col min="12298" max="12298" width="7.28515625" style="734" customWidth="1"/>
    <col min="12299" max="12299" width="0.7109375" style="734" customWidth="1"/>
    <col min="12300" max="12300" width="7.85546875" style="734" customWidth="1"/>
    <col min="12301" max="12301" width="3" style="734" customWidth="1"/>
    <col min="12302" max="12302" width="6.7109375" style="734" customWidth="1"/>
    <col min="12303" max="12303" width="5.7109375" style="734" customWidth="1"/>
    <col min="12304" max="12304" width="1.7109375" style="734" customWidth="1"/>
    <col min="12305" max="12305" width="6.28515625" style="734" customWidth="1"/>
    <col min="12306" max="12306" width="8.140625" style="734" customWidth="1"/>
    <col min="12307" max="12307" width="3.42578125" style="734" customWidth="1"/>
    <col min="12308" max="12308" width="4" style="734" customWidth="1"/>
    <col min="12309" max="12309" width="2.140625" style="734" customWidth="1"/>
    <col min="12310" max="12310" width="8.140625" style="734" customWidth="1"/>
    <col min="12311" max="12311" width="5" style="734" customWidth="1"/>
    <col min="12312" max="12312" width="5.5703125" style="734" customWidth="1"/>
    <col min="12313" max="12313" width="3.140625" style="734" customWidth="1"/>
    <col min="12314" max="12543" width="9.140625" style="734"/>
    <col min="12544" max="12544" width="2.5703125" style="734" customWidth="1"/>
    <col min="12545" max="12545" width="2" style="734" customWidth="1"/>
    <col min="12546" max="12546" width="1.42578125" style="734" customWidth="1"/>
    <col min="12547" max="12547" width="2.7109375" style="734" customWidth="1"/>
    <col min="12548" max="12548" width="2.85546875" style="734" customWidth="1"/>
    <col min="12549" max="12549" width="2.28515625" style="734" customWidth="1"/>
    <col min="12550" max="12550" width="1.28515625" style="734" customWidth="1"/>
    <col min="12551" max="12551" width="3.5703125" style="734" customWidth="1"/>
    <col min="12552" max="12552" width="2.140625" style="734" customWidth="1"/>
    <col min="12553" max="12553" width="0.5703125" style="734" customWidth="1"/>
    <col min="12554" max="12554" width="7.28515625" style="734" customWidth="1"/>
    <col min="12555" max="12555" width="0.7109375" style="734" customWidth="1"/>
    <col min="12556" max="12556" width="7.85546875" style="734" customWidth="1"/>
    <col min="12557" max="12557" width="3" style="734" customWidth="1"/>
    <col min="12558" max="12558" width="6.7109375" style="734" customWidth="1"/>
    <col min="12559" max="12559" width="5.7109375" style="734" customWidth="1"/>
    <col min="12560" max="12560" width="1.7109375" style="734" customWidth="1"/>
    <col min="12561" max="12561" width="6.28515625" style="734" customWidth="1"/>
    <col min="12562" max="12562" width="8.140625" style="734" customWidth="1"/>
    <col min="12563" max="12563" width="3.42578125" style="734" customWidth="1"/>
    <col min="12564" max="12564" width="4" style="734" customWidth="1"/>
    <col min="12565" max="12565" width="2.140625" style="734" customWidth="1"/>
    <col min="12566" max="12566" width="8.140625" style="734" customWidth="1"/>
    <col min="12567" max="12567" width="5" style="734" customWidth="1"/>
    <col min="12568" max="12568" width="5.5703125" style="734" customWidth="1"/>
    <col min="12569" max="12569" width="3.140625" style="734" customWidth="1"/>
    <col min="12570" max="12799" width="9.140625" style="734"/>
    <col min="12800" max="12800" width="2.5703125" style="734" customWidth="1"/>
    <col min="12801" max="12801" width="2" style="734" customWidth="1"/>
    <col min="12802" max="12802" width="1.42578125" style="734" customWidth="1"/>
    <col min="12803" max="12803" width="2.7109375" style="734" customWidth="1"/>
    <col min="12804" max="12804" width="2.85546875" style="734" customWidth="1"/>
    <col min="12805" max="12805" width="2.28515625" style="734" customWidth="1"/>
    <col min="12806" max="12806" width="1.28515625" style="734" customWidth="1"/>
    <col min="12807" max="12807" width="3.5703125" style="734" customWidth="1"/>
    <col min="12808" max="12808" width="2.140625" style="734" customWidth="1"/>
    <col min="12809" max="12809" width="0.5703125" style="734" customWidth="1"/>
    <col min="12810" max="12810" width="7.28515625" style="734" customWidth="1"/>
    <col min="12811" max="12811" width="0.7109375" style="734" customWidth="1"/>
    <col min="12812" max="12812" width="7.85546875" style="734" customWidth="1"/>
    <col min="12813" max="12813" width="3" style="734" customWidth="1"/>
    <col min="12814" max="12814" width="6.7109375" style="734" customWidth="1"/>
    <col min="12815" max="12815" width="5.7109375" style="734" customWidth="1"/>
    <col min="12816" max="12816" width="1.7109375" style="734" customWidth="1"/>
    <col min="12817" max="12817" width="6.28515625" style="734" customWidth="1"/>
    <col min="12818" max="12818" width="8.140625" style="734" customWidth="1"/>
    <col min="12819" max="12819" width="3.42578125" style="734" customWidth="1"/>
    <col min="12820" max="12820" width="4" style="734" customWidth="1"/>
    <col min="12821" max="12821" width="2.140625" style="734" customWidth="1"/>
    <col min="12822" max="12822" width="8.140625" style="734" customWidth="1"/>
    <col min="12823" max="12823" width="5" style="734" customWidth="1"/>
    <col min="12824" max="12824" width="5.5703125" style="734" customWidth="1"/>
    <col min="12825" max="12825" width="3.140625" style="734" customWidth="1"/>
    <col min="12826" max="13055" width="9.140625" style="734"/>
    <col min="13056" max="13056" width="2.5703125" style="734" customWidth="1"/>
    <col min="13057" max="13057" width="2" style="734" customWidth="1"/>
    <col min="13058" max="13058" width="1.42578125" style="734" customWidth="1"/>
    <col min="13059" max="13059" width="2.7109375" style="734" customWidth="1"/>
    <col min="13060" max="13060" width="2.85546875" style="734" customWidth="1"/>
    <col min="13061" max="13061" width="2.28515625" style="734" customWidth="1"/>
    <col min="13062" max="13062" width="1.28515625" style="734" customWidth="1"/>
    <col min="13063" max="13063" width="3.5703125" style="734" customWidth="1"/>
    <col min="13064" max="13064" width="2.140625" style="734" customWidth="1"/>
    <col min="13065" max="13065" width="0.5703125" style="734" customWidth="1"/>
    <col min="13066" max="13066" width="7.28515625" style="734" customWidth="1"/>
    <col min="13067" max="13067" width="0.7109375" style="734" customWidth="1"/>
    <col min="13068" max="13068" width="7.85546875" style="734" customWidth="1"/>
    <col min="13069" max="13069" width="3" style="734" customWidth="1"/>
    <col min="13070" max="13070" width="6.7109375" style="734" customWidth="1"/>
    <col min="13071" max="13071" width="5.7109375" style="734" customWidth="1"/>
    <col min="13072" max="13072" width="1.7109375" style="734" customWidth="1"/>
    <col min="13073" max="13073" width="6.28515625" style="734" customWidth="1"/>
    <col min="13074" max="13074" width="8.140625" style="734" customWidth="1"/>
    <col min="13075" max="13075" width="3.42578125" style="734" customWidth="1"/>
    <col min="13076" max="13076" width="4" style="734" customWidth="1"/>
    <col min="13077" max="13077" width="2.140625" style="734" customWidth="1"/>
    <col min="13078" max="13078" width="8.140625" style="734" customWidth="1"/>
    <col min="13079" max="13079" width="5" style="734" customWidth="1"/>
    <col min="13080" max="13080" width="5.5703125" style="734" customWidth="1"/>
    <col min="13081" max="13081" width="3.140625" style="734" customWidth="1"/>
    <col min="13082" max="13311" width="9.140625" style="734"/>
    <col min="13312" max="13312" width="2.5703125" style="734" customWidth="1"/>
    <col min="13313" max="13313" width="2" style="734" customWidth="1"/>
    <col min="13314" max="13314" width="1.42578125" style="734" customWidth="1"/>
    <col min="13315" max="13315" width="2.7109375" style="734" customWidth="1"/>
    <col min="13316" max="13316" width="2.85546875" style="734" customWidth="1"/>
    <col min="13317" max="13317" width="2.28515625" style="734" customWidth="1"/>
    <col min="13318" max="13318" width="1.28515625" style="734" customWidth="1"/>
    <col min="13319" max="13319" width="3.5703125" style="734" customWidth="1"/>
    <col min="13320" max="13320" width="2.140625" style="734" customWidth="1"/>
    <col min="13321" max="13321" width="0.5703125" style="734" customWidth="1"/>
    <col min="13322" max="13322" width="7.28515625" style="734" customWidth="1"/>
    <col min="13323" max="13323" width="0.7109375" style="734" customWidth="1"/>
    <col min="13324" max="13324" width="7.85546875" style="734" customWidth="1"/>
    <col min="13325" max="13325" width="3" style="734" customWidth="1"/>
    <col min="13326" max="13326" width="6.7109375" style="734" customWidth="1"/>
    <col min="13327" max="13327" width="5.7109375" style="734" customWidth="1"/>
    <col min="13328" max="13328" width="1.7109375" style="734" customWidth="1"/>
    <col min="13329" max="13329" width="6.28515625" style="734" customWidth="1"/>
    <col min="13330" max="13330" width="8.140625" style="734" customWidth="1"/>
    <col min="13331" max="13331" width="3.42578125" style="734" customWidth="1"/>
    <col min="13332" max="13332" width="4" style="734" customWidth="1"/>
    <col min="13333" max="13333" width="2.140625" style="734" customWidth="1"/>
    <col min="13334" max="13334" width="8.140625" style="734" customWidth="1"/>
    <col min="13335" max="13335" width="5" style="734" customWidth="1"/>
    <col min="13336" max="13336" width="5.5703125" style="734" customWidth="1"/>
    <col min="13337" max="13337" width="3.140625" style="734" customWidth="1"/>
    <col min="13338" max="13567" width="9.140625" style="734"/>
    <col min="13568" max="13568" width="2.5703125" style="734" customWidth="1"/>
    <col min="13569" max="13569" width="2" style="734" customWidth="1"/>
    <col min="13570" max="13570" width="1.42578125" style="734" customWidth="1"/>
    <col min="13571" max="13571" width="2.7109375" style="734" customWidth="1"/>
    <col min="13572" max="13572" width="2.85546875" style="734" customWidth="1"/>
    <col min="13573" max="13573" width="2.28515625" style="734" customWidth="1"/>
    <col min="13574" max="13574" width="1.28515625" style="734" customWidth="1"/>
    <col min="13575" max="13575" width="3.5703125" style="734" customWidth="1"/>
    <col min="13576" max="13576" width="2.140625" style="734" customWidth="1"/>
    <col min="13577" max="13577" width="0.5703125" style="734" customWidth="1"/>
    <col min="13578" max="13578" width="7.28515625" style="734" customWidth="1"/>
    <col min="13579" max="13579" width="0.7109375" style="734" customWidth="1"/>
    <col min="13580" max="13580" width="7.85546875" style="734" customWidth="1"/>
    <col min="13581" max="13581" width="3" style="734" customWidth="1"/>
    <col min="13582" max="13582" width="6.7109375" style="734" customWidth="1"/>
    <col min="13583" max="13583" width="5.7109375" style="734" customWidth="1"/>
    <col min="13584" max="13584" width="1.7109375" style="734" customWidth="1"/>
    <col min="13585" max="13585" width="6.28515625" style="734" customWidth="1"/>
    <col min="13586" max="13586" width="8.140625" style="734" customWidth="1"/>
    <col min="13587" max="13587" width="3.42578125" style="734" customWidth="1"/>
    <col min="13588" max="13588" width="4" style="734" customWidth="1"/>
    <col min="13589" max="13589" width="2.140625" style="734" customWidth="1"/>
    <col min="13590" max="13590" width="8.140625" style="734" customWidth="1"/>
    <col min="13591" max="13591" width="5" style="734" customWidth="1"/>
    <col min="13592" max="13592" width="5.5703125" style="734" customWidth="1"/>
    <col min="13593" max="13593" width="3.140625" style="734" customWidth="1"/>
    <col min="13594" max="13823" width="9.140625" style="734"/>
    <col min="13824" max="13824" width="2.5703125" style="734" customWidth="1"/>
    <col min="13825" max="13825" width="2" style="734" customWidth="1"/>
    <col min="13826" max="13826" width="1.42578125" style="734" customWidth="1"/>
    <col min="13827" max="13827" width="2.7109375" style="734" customWidth="1"/>
    <col min="13828" max="13828" width="2.85546875" style="734" customWidth="1"/>
    <col min="13829" max="13829" width="2.28515625" style="734" customWidth="1"/>
    <col min="13830" max="13830" width="1.28515625" style="734" customWidth="1"/>
    <col min="13831" max="13831" width="3.5703125" style="734" customWidth="1"/>
    <col min="13832" max="13832" width="2.140625" style="734" customWidth="1"/>
    <col min="13833" max="13833" width="0.5703125" style="734" customWidth="1"/>
    <col min="13834" max="13834" width="7.28515625" style="734" customWidth="1"/>
    <col min="13835" max="13835" width="0.7109375" style="734" customWidth="1"/>
    <col min="13836" max="13836" width="7.85546875" style="734" customWidth="1"/>
    <col min="13837" max="13837" width="3" style="734" customWidth="1"/>
    <col min="13838" max="13838" width="6.7109375" style="734" customWidth="1"/>
    <col min="13839" max="13839" width="5.7109375" style="734" customWidth="1"/>
    <col min="13840" max="13840" width="1.7109375" style="734" customWidth="1"/>
    <col min="13841" max="13841" width="6.28515625" style="734" customWidth="1"/>
    <col min="13842" max="13842" width="8.140625" style="734" customWidth="1"/>
    <col min="13843" max="13843" width="3.42578125" style="734" customWidth="1"/>
    <col min="13844" max="13844" width="4" style="734" customWidth="1"/>
    <col min="13845" max="13845" width="2.140625" style="734" customWidth="1"/>
    <col min="13846" max="13846" width="8.140625" style="734" customWidth="1"/>
    <col min="13847" max="13847" width="5" style="734" customWidth="1"/>
    <col min="13848" max="13848" width="5.5703125" style="734" customWidth="1"/>
    <col min="13849" max="13849" width="3.140625" style="734" customWidth="1"/>
    <col min="13850" max="14079" width="9.140625" style="734"/>
    <col min="14080" max="14080" width="2.5703125" style="734" customWidth="1"/>
    <col min="14081" max="14081" width="2" style="734" customWidth="1"/>
    <col min="14082" max="14082" width="1.42578125" style="734" customWidth="1"/>
    <col min="14083" max="14083" width="2.7109375" style="734" customWidth="1"/>
    <col min="14084" max="14084" width="2.85546875" style="734" customWidth="1"/>
    <col min="14085" max="14085" width="2.28515625" style="734" customWidth="1"/>
    <col min="14086" max="14086" width="1.28515625" style="734" customWidth="1"/>
    <col min="14087" max="14087" width="3.5703125" style="734" customWidth="1"/>
    <col min="14088" max="14088" width="2.140625" style="734" customWidth="1"/>
    <col min="14089" max="14089" width="0.5703125" style="734" customWidth="1"/>
    <col min="14090" max="14090" width="7.28515625" style="734" customWidth="1"/>
    <col min="14091" max="14091" width="0.7109375" style="734" customWidth="1"/>
    <col min="14092" max="14092" width="7.85546875" style="734" customWidth="1"/>
    <col min="14093" max="14093" width="3" style="734" customWidth="1"/>
    <col min="14094" max="14094" width="6.7109375" style="734" customWidth="1"/>
    <col min="14095" max="14095" width="5.7109375" style="734" customWidth="1"/>
    <col min="14096" max="14096" width="1.7109375" style="734" customWidth="1"/>
    <col min="14097" max="14097" width="6.28515625" style="734" customWidth="1"/>
    <col min="14098" max="14098" width="8.140625" style="734" customWidth="1"/>
    <col min="14099" max="14099" width="3.42578125" style="734" customWidth="1"/>
    <col min="14100" max="14100" width="4" style="734" customWidth="1"/>
    <col min="14101" max="14101" width="2.140625" style="734" customWidth="1"/>
    <col min="14102" max="14102" width="8.140625" style="734" customWidth="1"/>
    <col min="14103" max="14103" width="5" style="734" customWidth="1"/>
    <col min="14104" max="14104" width="5.5703125" style="734" customWidth="1"/>
    <col min="14105" max="14105" width="3.140625" style="734" customWidth="1"/>
    <col min="14106" max="14335" width="9.140625" style="734"/>
    <col min="14336" max="14336" width="2.5703125" style="734" customWidth="1"/>
    <col min="14337" max="14337" width="2" style="734" customWidth="1"/>
    <col min="14338" max="14338" width="1.42578125" style="734" customWidth="1"/>
    <col min="14339" max="14339" width="2.7109375" style="734" customWidth="1"/>
    <col min="14340" max="14340" width="2.85546875" style="734" customWidth="1"/>
    <col min="14341" max="14341" width="2.28515625" style="734" customWidth="1"/>
    <col min="14342" max="14342" width="1.28515625" style="734" customWidth="1"/>
    <col min="14343" max="14343" width="3.5703125" style="734" customWidth="1"/>
    <col min="14344" max="14344" width="2.140625" style="734" customWidth="1"/>
    <col min="14345" max="14345" width="0.5703125" style="734" customWidth="1"/>
    <col min="14346" max="14346" width="7.28515625" style="734" customWidth="1"/>
    <col min="14347" max="14347" width="0.7109375" style="734" customWidth="1"/>
    <col min="14348" max="14348" width="7.85546875" style="734" customWidth="1"/>
    <col min="14349" max="14349" width="3" style="734" customWidth="1"/>
    <col min="14350" max="14350" width="6.7109375" style="734" customWidth="1"/>
    <col min="14351" max="14351" width="5.7109375" style="734" customWidth="1"/>
    <col min="14352" max="14352" width="1.7109375" style="734" customWidth="1"/>
    <col min="14353" max="14353" width="6.28515625" style="734" customWidth="1"/>
    <col min="14354" max="14354" width="8.140625" style="734" customWidth="1"/>
    <col min="14355" max="14355" width="3.42578125" style="734" customWidth="1"/>
    <col min="14356" max="14356" width="4" style="734" customWidth="1"/>
    <col min="14357" max="14357" width="2.140625" style="734" customWidth="1"/>
    <col min="14358" max="14358" width="8.140625" style="734" customWidth="1"/>
    <col min="14359" max="14359" width="5" style="734" customWidth="1"/>
    <col min="14360" max="14360" width="5.5703125" style="734" customWidth="1"/>
    <col min="14361" max="14361" width="3.140625" style="734" customWidth="1"/>
    <col min="14362" max="14591" width="9.140625" style="734"/>
    <col min="14592" max="14592" width="2.5703125" style="734" customWidth="1"/>
    <col min="14593" max="14593" width="2" style="734" customWidth="1"/>
    <col min="14594" max="14594" width="1.42578125" style="734" customWidth="1"/>
    <col min="14595" max="14595" width="2.7109375" style="734" customWidth="1"/>
    <col min="14596" max="14596" width="2.85546875" style="734" customWidth="1"/>
    <col min="14597" max="14597" width="2.28515625" style="734" customWidth="1"/>
    <col min="14598" max="14598" width="1.28515625" style="734" customWidth="1"/>
    <col min="14599" max="14599" width="3.5703125" style="734" customWidth="1"/>
    <col min="14600" max="14600" width="2.140625" style="734" customWidth="1"/>
    <col min="14601" max="14601" width="0.5703125" style="734" customWidth="1"/>
    <col min="14602" max="14602" width="7.28515625" style="734" customWidth="1"/>
    <col min="14603" max="14603" width="0.7109375" style="734" customWidth="1"/>
    <col min="14604" max="14604" width="7.85546875" style="734" customWidth="1"/>
    <col min="14605" max="14605" width="3" style="734" customWidth="1"/>
    <col min="14606" max="14606" width="6.7109375" style="734" customWidth="1"/>
    <col min="14607" max="14607" width="5.7109375" style="734" customWidth="1"/>
    <col min="14608" max="14608" width="1.7109375" style="734" customWidth="1"/>
    <col min="14609" max="14609" width="6.28515625" style="734" customWidth="1"/>
    <col min="14610" max="14610" width="8.140625" style="734" customWidth="1"/>
    <col min="14611" max="14611" width="3.42578125" style="734" customWidth="1"/>
    <col min="14612" max="14612" width="4" style="734" customWidth="1"/>
    <col min="14613" max="14613" width="2.140625" style="734" customWidth="1"/>
    <col min="14614" max="14614" width="8.140625" style="734" customWidth="1"/>
    <col min="14615" max="14615" width="5" style="734" customWidth="1"/>
    <col min="14616" max="14616" width="5.5703125" style="734" customWidth="1"/>
    <col min="14617" max="14617" width="3.140625" style="734" customWidth="1"/>
    <col min="14618" max="14847" width="9.140625" style="734"/>
    <col min="14848" max="14848" width="2.5703125" style="734" customWidth="1"/>
    <col min="14849" max="14849" width="2" style="734" customWidth="1"/>
    <col min="14850" max="14850" width="1.42578125" style="734" customWidth="1"/>
    <col min="14851" max="14851" width="2.7109375" style="734" customWidth="1"/>
    <col min="14852" max="14852" width="2.85546875" style="734" customWidth="1"/>
    <col min="14853" max="14853" width="2.28515625" style="734" customWidth="1"/>
    <col min="14854" max="14854" width="1.28515625" style="734" customWidth="1"/>
    <col min="14855" max="14855" width="3.5703125" style="734" customWidth="1"/>
    <col min="14856" max="14856" width="2.140625" style="734" customWidth="1"/>
    <col min="14857" max="14857" width="0.5703125" style="734" customWidth="1"/>
    <col min="14858" max="14858" width="7.28515625" style="734" customWidth="1"/>
    <col min="14859" max="14859" width="0.7109375" style="734" customWidth="1"/>
    <col min="14860" max="14860" width="7.85546875" style="734" customWidth="1"/>
    <col min="14861" max="14861" width="3" style="734" customWidth="1"/>
    <col min="14862" max="14862" width="6.7109375" style="734" customWidth="1"/>
    <col min="14863" max="14863" width="5.7109375" style="734" customWidth="1"/>
    <col min="14864" max="14864" width="1.7109375" style="734" customWidth="1"/>
    <col min="14865" max="14865" width="6.28515625" style="734" customWidth="1"/>
    <col min="14866" max="14866" width="8.140625" style="734" customWidth="1"/>
    <col min="14867" max="14867" width="3.42578125" style="734" customWidth="1"/>
    <col min="14868" max="14868" width="4" style="734" customWidth="1"/>
    <col min="14869" max="14869" width="2.140625" style="734" customWidth="1"/>
    <col min="14870" max="14870" width="8.140625" style="734" customWidth="1"/>
    <col min="14871" max="14871" width="5" style="734" customWidth="1"/>
    <col min="14872" max="14872" width="5.5703125" style="734" customWidth="1"/>
    <col min="14873" max="14873" width="3.140625" style="734" customWidth="1"/>
    <col min="14874" max="15103" width="9.140625" style="734"/>
    <col min="15104" max="15104" width="2.5703125" style="734" customWidth="1"/>
    <col min="15105" max="15105" width="2" style="734" customWidth="1"/>
    <col min="15106" max="15106" width="1.42578125" style="734" customWidth="1"/>
    <col min="15107" max="15107" width="2.7109375" style="734" customWidth="1"/>
    <col min="15108" max="15108" width="2.85546875" style="734" customWidth="1"/>
    <col min="15109" max="15109" width="2.28515625" style="734" customWidth="1"/>
    <col min="15110" max="15110" width="1.28515625" style="734" customWidth="1"/>
    <col min="15111" max="15111" width="3.5703125" style="734" customWidth="1"/>
    <col min="15112" max="15112" width="2.140625" style="734" customWidth="1"/>
    <col min="15113" max="15113" width="0.5703125" style="734" customWidth="1"/>
    <col min="15114" max="15114" width="7.28515625" style="734" customWidth="1"/>
    <col min="15115" max="15115" width="0.7109375" style="734" customWidth="1"/>
    <col min="15116" max="15116" width="7.85546875" style="734" customWidth="1"/>
    <col min="15117" max="15117" width="3" style="734" customWidth="1"/>
    <col min="15118" max="15118" width="6.7109375" style="734" customWidth="1"/>
    <col min="15119" max="15119" width="5.7109375" style="734" customWidth="1"/>
    <col min="15120" max="15120" width="1.7109375" style="734" customWidth="1"/>
    <col min="15121" max="15121" width="6.28515625" style="734" customWidth="1"/>
    <col min="15122" max="15122" width="8.140625" style="734" customWidth="1"/>
    <col min="15123" max="15123" width="3.42578125" style="734" customWidth="1"/>
    <col min="15124" max="15124" width="4" style="734" customWidth="1"/>
    <col min="15125" max="15125" width="2.140625" style="734" customWidth="1"/>
    <col min="15126" max="15126" width="8.140625" style="734" customWidth="1"/>
    <col min="15127" max="15127" width="5" style="734" customWidth="1"/>
    <col min="15128" max="15128" width="5.5703125" style="734" customWidth="1"/>
    <col min="15129" max="15129" width="3.140625" style="734" customWidth="1"/>
    <col min="15130" max="15359" width="9.140625" style="734"/>
    <col min="15360" max="15360" width="2.5703125" style="734" customWidth="1"/>
    <col min="15361" max="15361" width="2" style="734" customWidth="1"/>
    <col min="15362" max="15362" width="1.42578125" style="734" customWidth="1"/>
    <col min="15363" max="15363" width="2.7109375" style="734" customWidth="1"/>
    <col min="15364" max="15364" width="2.85546875" style="734" customWidth="1"/>
    <col min="15365" max="15365" width="2.28515625" style="734" customWidth="1"/>
    <col min="15366" max="15366" width="1.28515625" style="734" customWidth="1"/>
    <col min="15367" max="15367" width="3.5703125" style="734" customWidth="1"/>
    <col min="15368" max="15368" width="2.140625" style="734" customWidth="1"/>
    <col min="15369" max="15369" width="0.5703125" style="734" customWidth="1"/>
    <col min="15370" max="15370" width="7.28515625" style="734" customWidth="1"/>
    <col min="15371" max="15371" width="0.7109375" style="734" customWidth="1"/>
    <col min="15372" max="15372" width="7.85546875" style="734" customWidth="1"/>
    <col min="15373" max="15373" width="3" style="734" customWidth="1"/>
    <col min="15374" max="15374" width="6.7109375" style="734" customWidth="1"/>
    <col min="15375" max="15375" width="5.7109375" style="734" customWidth="1"/>
    <col min="15376" max="15376" width="1.7109375" style="734" customWidth="1"/>
    <col min="15377" max="15377" width="6.28515625" style="734" customWidth="1"/>
    <col min="15378" max="15378" width="8.140625" style="734" customWidth="1"/>
    <col min="15379" max="15379" width="3.42578125" style="734" customWidth="1"/>
    <col min="15380" max="15380" width="4" style="734" customWidth="1"/>
    <col min="15381" max="15381" width="2.140625" style="734" customWidth="1"/>
    <col min="15382" max="15382" width="8.140625" style="734" customWidth="1"/>
    <col min="15383" max="15383" width="5" style="734" customWidth="1"/>
    <col min="15384" max="15384" width="5.5703125" style="734" customWidth="1"/>
    <col min="15385" max="15385" width="3.140625" style="734" customWidth="1"/>
    <col min="15386" max="15615" width="9.140625" style="734"/>
    <col min="15616" max="15616" width="2.5703125" style="734" customWidth="1"/>
    <col min="15617" max="15617" width="2" style="734" customWidth="1"/>
    <col min="15618" max="15618" width="1.42578125" style="734" customWidth="1"/>
    <col min="15619" max="15619" width="2.7109375" style="734" customWidth="1"/>
    <col min="15620" max="15620" width="2.85546875" style="734" customWidth="1"/>
    <col min="15621" max="15621" width="2.28515625" style="734" customWidth="1"/>
    <col min="15622" max="15622" width="1.28515625" style="734" customWidth="1"/>
    <col min="15623" max="15623" width="3.5703125" style="734" customWidth="1"/>
    <col min="15624" max="15624" width="2.140625" style="734" customWidth="1"/>
    <col min="15625" max="15625" width="0.5703125" style="734" customWidth="1"/>
    <col min="15626" max="15626" width="7.28515625" style="734" customWidth="1"/>
    <col min="15627" max="15627" width="0.7109375" style="734" customWidth="1"/>
    <col min="15628" max="15628" width="7.85546875" style="734" customWidth="1"/>
    <col min="15629" max="15629" width="3" style="734" customWidth="1"/>
    <col min="15630" max="15630" width="6.7109375" style="734" customWidth="1"/>
    <col min="15631" max="15631" width="5.7109375" style="734" customWidth="1"/>
    <col min="15632" max="15632" width="1.7109375" style="734" customWidth="1"/>
    <col min="15633" max="15633" width="6.28515625" style="734" customWidth="1"/>
    <col min="15634" max="15634" width="8.140625" style="734" customWidth="1"/>
    <col min="15635" max="15635" width="3.42578125" style="734" customWidth="1"/>
    <col min="15636" max="15636" width="4" style="734" customWidth="1"/>
    <col min="15637" max="15637" width="2.140625" style="734" customWidth="1"/>
    <col min="15638" max="15638" width="8.140625" style="734" customWidth="1"/>
    <col min="15639" max="15639" width="5" style="734" customWidth="1"/>
    <col min="15640" max="15640" width="5.5703125" style="734" customWidth="1"/>
    <col min="15641" max="15641" width="3.140625" style="734" customWidth="1"/>
    <col min="15642" max="15871" width="9.140625" style="734"/>
    <col min="15872" max="15872" width="2.5703125" style="734" customWidth="1"/>
    <col min="15873" max="15873" width="2" style="734" customWidth="1"/>
    <col min="15874" max="15874" width="1.42578125" style="734" customWidth="1"/>
    <col min="15875" max="15875" width="2.7109375" style="734" customWidth="1"/>
    <col min="15876" max="15876" width="2.85546875" style="734" customWidth="1"/>
    <col min="15877" max="15877" width="2.28515625" style="734" customWidth="1"/>
    <col min="15878" max="15878" width="1.28515625" style="734" customWidth="1"/>
    <col min="15879" max="15879" width="3.5703125" style="734" customWidth="1"/>
    <col min="15880" max="15880" width="2.140625" style="734" customWidth="1"/>
    <col min="15881" max="15881" width="0.5703125" style="734" customWidth="1"/>
    <col min="15882" max="15882" width="7.28515625" style="734" customWidth="1"/>
    <col min="15883" max="15883" width="0.7109375" style="734" customWidth="1"/>
    <col min="15884" max="15884" width="7.85546875" style="734" customWidth="1"/>
    <col min="15885" max="15885" width="3" style="734" customWidth="1"/>
    <col min="15886" max="15886" width="6.7109375" style="734" customWidth="1"/>
    <col min="15887" max="15887" width="5.7109375" style="734" customWidth="1"/>
    <col min="15888" max="15888" width="1.7109375" style="734" customWidth="1"/>
    <col min="15889" max="15889" width="6.28515625" style="734" customWidth="1"/>
    <col min="15890" max="15890" width="8.140625" style="734" customWidth="1"/>
    <col min="15891" max="15891" width="3.42578125" style="734" customWidth="1"/>
    <col min="15892" max="15892" width="4" style="734" customWidth="1"/>
    <col min="15893" max="15893" width="2.140625" style="734" customWidth="1"/>
    <col min="15894" max="15894" width="8.140625" style="734" customWidth="1"/>
    <col min="15895" max="15895" width="5" style="734" customWidth="1"/>
    <col min="15896" max="15896" width="5.5703125" style="734" customWidth="1"/>
    <col min="15897" max="15897" width="3.140625" style="734" customWidth="1"/>
    <col min="15898" max="16127" width="9.140625" style="734"/>
    <col min="16128" max="16128" width="2.5703125" style="734" customWidth="1"/>
    <col min="16129" max="16129" width="2" style="734" customWidth="1"/>
    <col min="16130" max="16130" width="1.42578125" style="734" customWidth="1"/>
    <col min="16131" max="16131" width="2.7109375" style="734" customWidth="1"/>
    <col min="16132" max="16132" width="2.85546875" style="734" customWidth="1"/>
    <col min="16133" max="16133" width="2.28515625" style="734" customWidth="1"/>
    <col min="16134" max="16134" width="1.28515625" style="734" customWidth="1"/>
    <col min="16135" max="16135" width="3.5703125" style="734" customWidth="1"/>
    <col min="16136" max="16136" width="2.140625" style="734" customWidth="1"/>
    <col min="16137" max="16137" width="0.5703125" style="734" customWidth="1"/>
    <col min="16138" max="16138" width="7.28515625" style="734" customWidth="1"/>
    <col min="16139" max="16139" width="0.7109375" style="734" customWidth="1"/>
    <col min="16140" max="16140" width="7.85546875" style="734" customWidth="1"/>
    <col min="16141" max="16141" width="3" style="734" customWidth="1"/>
    <col min="16142" max="16142" width="6.7109375" style="734" customWidth="1"/>
    <col min="16143" max="16143" width="5.7109375" style="734" customWidth="1"/>
    <col min="16144" max="16144" width="1.7109375" style="734" customWidth="1"/>
    <col min="16145" max="16145" width="6.28515625" style="734" customWidth="1"/>
    <col min="16146" max="16146" width="8.140625" style="734" customWidth="1"/>
    <col min="16147" max="16147" width="3.42578125" style="734" customWidth="1"/>
    <col min="16148" max="16148" width="4" style="734" customWidth="1"/>
    <col min="16149" max="16149" width="2.140625" style="734" customWidth="1"/>
    <col min="16150" max="16150" width="8.140625" style="734" customWidth="1"/>
    <col min="16151" max="16151" width="5" style="734" customWidth="1"/>
    <col min="16152" max="16152" width="5.5703125" style="734" customWidth="1"/>
    <col min="16153" max="16153" width="3.140625" style="734" customWidth="1"/>
    <col min="16154" max="16384" width="9.140625" style="734"/>
  </cols>
  <sheetData>
    <row r="1" spans="2:25" ht="13.7" customHeight="1" x14ac:dyDescent="0.2">
      <c r="V1" s="735"/>
      <c r="W1" s="735"/>
      <c r="X1" s="735"/>
    </row>
    <row r="2" spans="2:25" ht="15" customHeight="1" x14ac:dyDescent="0.2">
      <c r="W2" s="736" t="s">
        <v>1117</v>
      </c>
      <c r="X2" s="735"/>
    </row>
    <row r="3" spans="2:25" ht="8.25" customHeight="1" x14ac:dyDescent="0.2">
      <c r="V3" s="735"/>
      <c r="W3" s="735"/>
      <c r="X3" s="735"/>
    </row>
    <row r="4" spans="2:25" ht="5.25" customHeight="1" x14ac:dyDescent="0.2">
      <c r="J4" s="737"/>
      <c r="K4" s="738"/>
      <c r="L4" s="738"/>
      <c r="M4" s="738"/>
      <c r="N4" s="738"/>
      <c r="O4" s="738"/>
      <c r="P4" s="738"/>
      <c r="Q4" s="738"/>
      <c r="R4" s="738"/>
      <c r="S4" s="738"/>
      <c r="T4" s="738"/>
      <c r="U4" s="739"/>
    </row>
    <row r="5" spans="2:25" ht="66.75" customHeight="1" x14ac:dyDescent="0.2">
      <c r="H5" s="740"/>
      <c r="I5" s="740"/>
      <c r="J5" s="830" t="s">
        <v>1163</v>
      </c>
      <c r="K5" s="831"/>
      <c r="L5" s="831"/>
      <c r="M5" s="831"/>
      <c r="N5" s="831"/>
      <c r="O5" s="831"/>
      <c r="P5" s="831"/>
      <c r="Q5" s="831"/>
      <c r="R5" s="831"/>
      <c r="S5" s="831"/>
      <c r="T5" s="831"/>
      <c r="U5" s="776"/>
      <c r="V5" s="741"/>
    </row>
    <row r="6" spans="2:25" ht="5.45" customHeight="1" x14ac:dyDescent="0.2">
      <c r="J6" s="742"/>
      <c r="K6" s="743"/>
      <c r="L6" s="743"/>
      <c r="M6" s="743"/>
      <c r="N6" s="744"/>
      <c r="O6" s="744"/>
      <c r="P6" s="744"/>
      <c r="Q6" s="744"/>
      <c r="R6" s="744"/>
      <c r="S6" s="744"/>
      <c r="T6" s="744"/>
      <c r="U6" s="745"/>
      <c r="V6" s="746"/>
      <c r="W6" s="746"/>
      <c r="X6" s="746"/>
      <c r="Y6" s="746"/>
    </row>
    <row r="7" spans="2:25" ht="20.100000000000001" customHeight="1" x14ac:dyDescent="0.2"/>
    <row r="8" spans="2:25" ht="16.7" customHeight="1" x14ac:dyDescent="0.2">
      <c r="B8" s="747" t="s">
        <v>1118</v>
      </c>
      <c r="C8" s="747"/>
      <c r="D8" s="747"/>
      <c r="E8" s="747"/>
      <c r="F8" s="747"/>
      <c r="G8" s="747"/>
      <c r="H8" s="747"/>
      <c r="I8" s="747"/>
      <c r="J8" s="747"/>
      <c r="K8" s="747"/>
      <c r="L8" s="747"/>
      <c r="M8" s="747"/>
    </row>
    <row r="9" spans="2:25" ht="7.7" customHeight="1" x14ac:dyDescent="0.2">
      <c r="B9" s="748"/>
      <c r="C9" s="748"/>
      <c r="D9" s="748"/>
      <c r="E9" s="748"/>
      <c r="F9" s="748"/>
      <c r="G9" s="748"/>
      <c r="H9" s="748"/>
      <c r="I9" s="748"/>
      <c r="J9" s="748"/>
      <c r="K9" s="748"/>
      <c r="L9" s="748"/>
      <c r="M9" s="748"/>
    </row>
    <row r="10" spans="2:25" ht="18.95" customHeight="1" x14ac:dyDescent="0.2">
      <c r="B10" s="749" t="s">
        <v>1119</v>
      </c>
      <c r="C10" s="749"/>
      <c r="D10" s="749"/>
      <c r="E10" s="839"/>
      <c r="F10" s="839"/>
      <c r="G10" s="839"/>
      <c r="H10" s="839"/>
      <c r="I10" s="839"/>
      <c r="J10" s="839"/>
      <c r="K10" s="839"/>
      <c r="L10" s="839"/>
      <c r="M10" s="839"/>
      <c r="N10" s="839"/>
      <c r="O10" s="839"/>
      <c r="P10" s="839"/>
      <c r="Q10" s="839"/>
      <c r="R10" s="839"/>
      <c r="S10" s="839"/>
      <c r="T10" s="839"/>
      <c r="U10" s="839"/>
      <c r="V10" s="839"/>
      <c r="W10" s="839"/>
      <c r="X10" s="839"/>
    </row>
    <row r="11" spans="2:25" ht="18.600000000000001" customHeight="1" x14ac:dyDescent="0.2">
      <c r="B11" s="749"/>
      <c r="C11" s="749"/>
      <c r="D11" s="749"/>
      <c r="E11" s="749"/>
      <c r="F11" s="749"/>
      <c r="G11" s="749"/>
      <c r="H11" s="749"/>
      <c r="I11" s="749"/>
      <c r="J11" s="749"/>
      <c r="K11" s="749"/>
      <c r="L11" s="749"/>
      <c r="M11" s="749"/>
      <c r="N11" s="750"/>
      <c r="O11" s="750"/>
      <c r="P11" s="750"/>
      <c r="Q11" s="750"/>
      <c r="R11" s="750"/>
      <c r="S11" s="750"/>
      <c r="T11" s="750"/>
      <c r="U11" s="750"/>
      <c r="V11" s="750"/>
      <c r="W11" s="750"/>
    </row>
    <row r="12" spans="2:25" ht="16.5" customHeight="1" x14ac:dyDescent="0.2">
      <c r="B12" s="750" t="s">
        <v>1120</v>
      </c>
      <c r="C12" s="750"/>
      <c r="D12" s="750"/>
      <c r="E12" s="750"/>
      <c r="F12" s="750"/>
      <c r="G12" s="839"/>
      <c r="H12" s="839"/>
      <c r="I12" s="839"/>
      <c r="J12" s="839"/>
      <c r="K12" s="839"/>
      <c r="L12" s="839"/>
      <c r="M12" s="839"/>
      <c r="N12" s="839"/>
      <c r="O12" s="839"/>
      <c r="P12" s="839"/>
      <c r="Q12" s="839"/>
      <c r="R12" s="839"/>
      <c r="S12" s="839"/>
      <c r="T12" s="839"/>
      <c r="U12" s="839"/>
      <c r="V12" s="839"/>
      <c r="W12" s="839"/>
      <c r="X12" s="839"/>
    </row>
    <row r="13" spans="2:25" ht="15.75" customHeight="1" x14ac:dyDescent="0.2">
      <c r="B13" s="749" t="s">
        <v>1121</v>
      </c>
      <c r="C13" s="749"/>
      <c r="D13" s="749"/>
      <c r="E13" s="839"/>
      <c r="F13" s="839"/>
      <c r="G13" s="839"/>
      <c r="H13" s="839"/>
      <c r="I13" s="839"/>
      <c r="J13" s="839"/>
      <c r="K13" s="839"/>
      <c r="L13" s="839"/>
      <c r="M13" s="839"/>
      <c r="N13" s="839"/>
      <c r="O13" s="839"/>
      <c r="P13" s="839"/>
      <c r="Q13" s="839"/>
      <c r="R13" s="839"/>
      <c r="S13" s="839"/>
      <c r="T13" s="839"/>
      <c r="U13" s="734" t="s">
        <v>1215</v>
      </c>
      <c r="V13" s="751"/>
      <c r="W13" s="734" t="s">
        <v>1214</v>
      </c>
      <c r="X13" s="748"/>
    </row>
    <row r="14" spans="2:25" ht="15" customHeight="1" x14ac:dyDescent="0.2">
      <c r="B14" s="749" t="s">
        <v>1122</v>
      </c>
      <c r="C14" s="749"/>
      <c r="D14" s="749"/>
      <c r="E14" s="749"/>
      <c r="F14" s="749"/>
      <c r="G14" s="839"/>
      <c r="H14" s="839"/>
      <c r="I14" s="839"/>
      <c r="M14" s="752" t="s">
        <v>1123</v>
      </c>
      <c r="N14" s="839"/>
      <c r="O14" s="839"/>
      <c r="P14" s="839"/>
      <c r="Q14" s="839"/>
      <c r="R14" s="839"/>
      <c r="S14" s="839"/>
      <c r="T14" s="839"/>
      <c r="U14" s="839"/>
      <c r="V14" s="839"/>
      <c r="W14" s="839"/>
      <c r="X14" s="839"/>
    </row>
    <row r="15" spans="2:25" ht="15" customHeight="1" x14ac:dyDescent="0.2">
      <c r="B15" s="749" t="s">
        <v>1124</v>
      </c>
      <c r="C15" s="749"/>
      <c r="D15" s="749"/>
      <c r="E15" s="839"/>
      <c r="F15" s="839"/>
      <c r="G15" s="839"/>
      <c r="H15" s="839"/>
      <c r="I15" s="839"/>
      <c r="J15" s="839"/>
      <c r="K15" s="839"/>
      <c r="L15" s="839"/>
      <c r="M15" s="839"/>
      <c r="N15" s="839"/>
      <c r="O15" s="839"/>
      <c r="P15" s="839"/>
      <c r="Q15" s="839"/>
      <c r="R15" s="839"/>
      <c r="S15" s="839"/>
      <c r="T15" s="839"/>
      <c r="U15" s="839"/>
      <c r="V15" s="839"/>
      <c r="W15" s="839"/>
      <c r="X15" s="839"/>
    </row>
    <row r="16" spans="2:25" ht="18.95" customHeight="1" x14ac:dyDescent="0.2">
      <c r="B16" s="749" t="s">
        <v>1125</v>
      </c>
      <c r="C16" s="749"/>
      <c r="D16" s="749"/>
      <c r="E16" s="749"/>
      <c r="F16" s="749"/>
      <c r="G16" s="749"/>
      <c r="H16" s="749"/>
      <c r="I16" s="749"/>
      <c r="J16" s="749"/>
      <c r="K16" s="749"/>
      <c r="L16" s="749"/>
      <c r="M16" s="749"/>
      <c r="N16" s="750"/>
      <c r="O16" s="750"/>
      <c r="P16" s="839" t="s">
        <v>1126</v>
      </c>
      <c r="Q16" s="839"/>
      <c r="R16" s="839"/>
      <c r="S16" s="839"/>
      <c r="T16" s="839"/>
      <c r="U16" s="839"/>
      <c r="V16" s="839"/>
      <c r="W16" s="839"/>
      <c r="X16" s="839"/>
    </row>
    <row r="17" spans="2:25" ht="14.45" customHeight="1" x14ac:dyDescent="0.2">
      <c r="B17" s="750" t="s">
        <v>1127</v>
      </c>
      <c r="C17" s="750"/>
      <c r="D17" s="750"/>
      <c r="E17" s="750"/>
      <c r="F17" s="750"/>
      <c r="G17" s="750"/>
      <c r="H17" s="750"/>
      <c r="I17" s="750"/>
      <c r="J17" s="750"/>
      <c r="K17" s="841"/>
      <c r="L17" s="841"/>
      <c r="M17" s="841"/>
      <c r="N17" s="841"/>
      <c r="O17" s="841"/>
      <c r="P17" s="841"/>
      <c r="Q17" s="841"/>
      <c r="R17" s="841"/>
      <c r="S17" s="841"/>
      <c r="T17" s="841"/>
      <c r="U17" s="841"/>
      <c r="V17" s="841"/>
      <c r="W17" s="841"/>
      <c r="X17" s="841"/>
    </row>
    <row r="18" spans="2:25" ht="17.25" customHeight="1" x14ac:dyDescent="0.2">
      <c r="B18" s="749" t="s">
        <v>1128</v>
      </c>
      <c r="C18" s="749"/>
      <c r="D18" s="749"/>
      <c r="E18" s="749"/>
      <c r="F18" s="749"/>
      <c r="G18" s="839"/>
      <c r="H18" s="839"/>
      <c r="I18" s="839"/>
      <c r="J18" s="839"/>
      <c r="K18" s="839"/>
      <c r="L18" s="839"/>
      <c r="M18" s="839"/>
      <c r="N18" s="839"/>
      <c r="O18" s="839"/>
      <c r="P18" s="839"/>
      <c r="Q18" s="839"/>
      <c r="R18" s="839"/>
      <c r="S18" s="839"/>
      <c r="T18" s="839"/>
      <c r="U18" s="839"/>
      <c r="V18" s="839"/>
      <c r="W18" s="839"/>
      <c r="X18" s="839"/>
    </row>
    <row r="19" spans="2:25" ht="9" customHeight="1" x14ac:dyDescent="0.25">
      <c r="B19" s="749"/>
      <c r="C19" s="749"/>
      <c r="D19" s="749"/>
      <c r="E19" s="749"/>
      <c r="F19" s="749"/>
      <c r="G19" s="749"/>
      <c r="H19" s="749"/>
      <c r="I19" s="749"/>
      <c r="J19" s="749"/>
      <c r="K19" s="749"/>
      <c r="L19" s="749"/>
      <c r="M19" s="749"/>
      <c r="N19" s="750"/>
      <c r="O19" s="750"/>
      <c r="P19" s="753"/>
      <c r="Q19" s="750"/>
      <c r="R19" s="750"/>
      <c r="S19" s="750"/>
      <c r="T19" s="750"/>
      <c r="U19" s="750"/>
      <c r="V19" s="750"/>
      <c r="W19" s="750"/>
    </row>
    <row r="20" spans="2:25" ht="18.95" customHeight="1" x14ac:dyDescent="0.2">
      <c r="B20" s="750"/>
      <c r="C20" s="750"/>
      <c r="D20" s="750"/>
      <c r="E20" s="750"/>
      <c r="F20" s="750"/>
      <c r="G20" s="750"/>
      <c r="H20" s="750"/>
      <c r="I20" s="750"/>
      <c r="J20" s="750"/>
      <c r="K20" s="750"/>
      <c r="L20" s="750"/>
      <c r="M20" s="750"/>
      <c r="N20" s="750"/>
      <c r="O20" s="750"/>
      <c r="P20" s="832" t="s">
        <v>84</v>
      </c>
      <c r="Q20" s="832"/>
      <c r="R20" s="832"/>
      <c r="S20" s="832"/>
      <c r="T20" s="833"/>
      <c r="U20" s="842" t="s">
        <v>1220</v>
      </c>
      <c r="V20" s="843"/>
      <c r="W20" s="843"/>
      <c r="X20" s="844"/>
    </row>
    <row r="21" spans="2:25" ht="9.6" customHeight="1" x14ac:dyDescent="0.2">
      <c r="B21" s="754"/>
      <c r="C21" s="754"/>
      <c r="D21" s="754"/>
      <c r="E21" s="754"/>
      <c r="F21" s="754"/>
      <c r="G21" s="754"/>
      <c r="H21" s="754"/>
      <c r="I21" s="754"/>
      <c r="J21" s="754"/>
      <c r="K21" s="754"/>
      <c r="L21" s="754"/>
      <c r="M21" s="754"/>
      <c r="N21" s="750"/>
      <c r="O21" s="750"/>
      <c r="P21" s="750"/>
      <c r="Q21" s="750"/>
      <c r="R21" s="750"/>
      <c r="S21" s="750"/>
      <c r="T21" s="750"/>
      <c r="U21" s="750"/>
      <c r="V21" s="750"/>
      <c r="W21" s="750"/>
    </row>
    <row r="22" spans="2:25" ht="18.95" customHeight="1" x14ac:dyDescent="0.2">
      <c r="B22" s="749" t="s">
        <v>1129</v>
      </c>
      <c r="D22" s="749"/>
      <c r="E22" s="749"/>
      <c r="F22" s="836"/>
      <c r="G22" s="837"/>
      <c r="H22" s="837"/>
      <c r="I22" s="837"/>
      <c r="J22" s="837"/>
      <c r="K22" s="837"/>
      <c r="L22" s="838"/>
      <c r="M22" s="749" t="s">
        <v>1143</v>
      </c>
      <c r="N22" s="750"/>
      <c r="O22" s="750"/>
      <c r="P22" s="750"/>
      <c r="Q22" s="750"/>
      <c r="R22" s="750"/>
      <c r="S22" s="750"/>
      <c r="T22" s="750"/>
      <c r="U22" s="750"/>
      <c r="V22" s="750"/>
      <c r="W22" s="750"/>
    </row>
    <row r="23" spans="2:25" ht="14.1" customHeight="1" x14ac:dyDescent="0.2">
      <c r="B23" s="750" t="s">
        <v>1144</v>
      </c>
      <c r="D23" s="750"/>
      <c r="E23" s="750"/>
      <c r="F23" s="750"/>
      <c r="G23" s="750"/>
      <c r="H23" s="750"/>
      <c r="I23" s="750"/>
      <c r="J23" s="750"/>
      <c r="K23" s="750"/>
      <c r="L23" s="750"/>
      <c r="M23" s="750"/>
      <c r="N23" s="750"/>
      <c r="O23" s="750"/>
      <c r="P23" s="750"/>
      <c r="Q23" s="750"/>
      <c r="R23" s="750"/>
      <c r="S23" s="750"/>
      <c r="T23" s="750"/>
      <c r="U23" s="750"/>
      <c r="V23" s="750"/>
      <c r="W23" s="750"/>
    </row>
    <row r="24" spans="2:25" ht="8.25" customHeight="1" x14ac:dyDescent="0.2">
      <c r="B24" s="755"/>
      <c r="C24" s="755"/>
      <c r="D24" s="755"/>
      <c r="E24" s="755"/>
      <c r="F24" s="755"/>
      <c r="G24" s="755"/>
      <c r="H24" s="755"/>
      <c r="I24" s="755"/>
      <c r="J24" s="755"/>
      <c r="K24" s="755"/>
      <c r="L24" s="755"/>
      <c r="M24" s="755"/>
      <c r="N24" s="755"/>
      <c r="O24" s="755"/>
      <c r="P24" s="755"/>
      <c r="Q24" s="755"/>
      <c r="R24" s="755"/>
      <c r="S24" s="755"/>
      <c r="T24" s="755"/>
      <c r="U24" s="755"/>
      <c r="V24" s="755"/>
      <c r="W24" s="755"/>
      <c r="X24" s="755"/>
    </row>
    <row r="25" spans="2:25" ht="8.25" customHeight="1" x14ac:dyDescent="0.2">
      <c r="B25" s="750"/>
      <c r="C25" s="750"/>
      <c r="D25" s="750"/>
      <c r="E25" s="750"/>
      <c r="F25" s="750"/>
      <c r="G25" s="750"/>
      <c r="H25" s="750"/>
      <c r="I25" s="750"/>
      <c r="J25" s="750"/>
      <c r="K25" s="750"/>
      <c r="L25" s="750"/>
      <c r="M25" s="750"/>
      <c r="N25" s="750"/>
      <c r="O25" s="750"/>
      <c r="P25" s="750"/>
      <c r="Q25" s="750"/>
      <c r="R25" s="750"/>
      <c r="S25" s="750"/>
      <c r="T25" s="750"/>
      <c r="U25" s="750"/>
      <c r="V25" s="750"/>
      <c r="W25" s="750"/>
    </row>
    <row r="26" spans="2:25" ht="18.95" customHeight="1" x14ac:dyDescent="0.2">
      <c r="B26" s="749" t="s">
        <v>1130</v>
      </c>
      <c r="C26" s="749"/>
      <c r="D26" s="749"/>
      <c r="E26" s="749"/>
      <c r="F26" s="749"/>
      <c r="G26" s="749"/>
      <c r="H26" s="749"/>
      <c r="I26" s="750"/>
      <c r="J26" s="750"/>
      <c r="K26" s="750"/>
      <c r="L26" s="756"/>
      <c r="M26" s="757" t="s">
        <v>1131</v>
      </c>
      <c r="N26" s="774" t="s">
        <v>1132</v>
      </c>
      <c r="O26" s="750"/>
      <c r="P26" s="773"/>
      <c r="Q26" s="773"/>
      <c r="R26" s="773"/>
      <c r="S26" s="773"/>
      <c r="T26" s="773"/>
      <c r="U26" s="773"/>
      <c r="V26" s="834"/>
      <c r="W26" s="835"/>
    </row>
    <row r="27" spans="2:25" ht="12.6" customHeight="1" x14ac:dyDescent="0.2">
      <c r="B27" s="749"/>
      <c r="C27" s="749"/>
      <c r="D27" s="749"/>
      <c r="E27" s="749"/>
      <c r="F27" s="749"/>
      <c r="G27" s="749"/>
      <c r="H27" s="749"/>
      <c r="I27" s="749"/>
      <c r="J27" s="749"/>
      <c r="K27" s="750"/>
      <c r="L27" s="750"/>
      <c r="M27" s="750"/>
      <c r="N27" s="750"/>
      <c r="O27" s="750"/>
      <c r="P27" s="750"/>
      <c r="Q27" s="750"/>
      <c r="R27" s="750"/>
      <c r="S27" s="750"/>
      <c r="T27" s="751"/>
      <c r="U27" s="750"/>
      <c r="V27" s="750"/>
      <c r="W27" s="750"/>
    </row>
    <row r="28" spans="2:25" ht="18.95" customHeight="1" x14ac:dyDescent="0.2">
      <c r="B28" s="750"/>
      <c r="C28" s="750"/>
      <c r="D28" s="750"/>
      <c r="E28" s="750"/>
      <c r="F28" s="750"/>
      <c r="G28" s="750"/>
      <c r="H28" s="750"/>
      <c r="I28" s="750"/>
      <c r="J28" s="750"/>
      <c r="K28" s="750"/>
      <c r="L28" s="750"/>
      <c r="M28" s="750"/>
      <c r="N28" s="750"/>
      <c r="O28" s="750"/>
      <c r="P28" s="752" t="s">
        <v>85</v>
      </c>
      <c r="Q28" s="836"/>
      <c r="R28" s="837"/>
      <c r="S28" s="838"/>
      <c r="T28" s="749" t="s">
        <v>1133</v>
      </c>
      <c r="U28" s="735"/>
      <c r="V28" s="834"/>
      <c r="W28" s="835"/>
    </row>
    <row r="29" spans="2:25" ht="12.6" customHeight="1" x14ac:dyDescent="0.2">
      <c r="B29" s="749"/>
      <c r="C29" s="749"/>
      <c r="D29" s="749"/>
      <c r="E29" s="749"/>
      <c r="F29" s="749"/>
      <c r="G29" s="749"/>
      <c r="H29" s="749"/>
      <c r="I29" s="749"/>
      <c r="J29" s="749"/>
      <c r="K29" s="749"/>
      <c r="L29" s="750"/>
      <c r="M29" s="750"/>
      <c r="N29" s="750"/>
      <c r="O29" s="750"/>
      <c r="P29" s="750"/>
      <c r="Q29" s="750"/>
      <c r="R29" s="750"/>
      <c r="S29" s="759"/>
      <c r="T29" s="751"/>
      <c r="U29" s="759"/>
      <c r="V29" s="750"/>
      <c r="W29" s="750"/>
    </row>
    <row r="30" spans="2:25" ht="18.75" customHeight="1" x14ac:dyDescent="0.2">
      <c r="B30" s="750"/>
      <c r="C30" s="750"/>
      <c r="D30" s="750"/>
      <c r="E30" s="750"/>
      <c r="F30" s="750"/>
      <c r="G30" s="750"/>
      <c r="H30" s="750"/>
      <c r="I30" s="750"/>
      <c r="J30" s="750"/>
      <c r="K30" s="750"/>
      <c r="L30" s="750"/>
      <c r="M30" s="750"/>
      <c r="N30" s="750"/>
      <c r="O30" s="750"/>
      <c r="P30" s="752" t="s">
        <v>1134</v>
      </c>
      <c r="Q30" s="836"/>
      <c r="R30" s="837"/>
      <c r="S30" s="838"/>
      <c r="T30" s="749" t="s">
        <v>1133</v>
      </c>
      <c r="U30" s="758"/>
      <c r="V30" s="834"/>
      <c r="W30" s="835"/>
    </row>
    <row r="31" spans="2:25" ht="6.75" customHeight="1" x14ac:dyDescent="0.2">
      <c r="B31" s="750"/>
      <c r="C31" s="750"/>
      <c r="D31" s="750"/>
      <c r="E31" s="750"/>
      <c r="F31" s="750"/>
      <c r="G31" s="750"/>
      <c r="H31" s="750"/>
      <c r="I31" s="750"/>
      <c r="J31" s="750"/>
      <c r="K31" s="750"/>
      <c r="L31" s="750"/>
      <c r="M31" s="750"/>
      <c r="N31" s="749"/>
      <c r="O31" s="750"/>
      <c r="P31" s="750"/>
      <c r="Q31" s="750"/>
      <c r="R31" s="750"/>
      <c r="S31" s="758"/>
      <c r="T31" s="758"/>
      <c r="U31" s="758"/>
      <c r="V31" s="750"/>
      <c r="W31" s="758"/>
      <c r="X31" s="758"/>
      <c r="Y31" s="758"/>
    </row>
    <row r="32" spans="2:25" s="763" customFormat="1" ht="16.5" customHeight="1" x14ac:dyDescent="0.2">
      <c r="B32" s="760" t="s">
        <v>1135</v>
      </c>
      <c r="C32" s="760"/>
      <c r="D32" s="760"/>
      <c r="E32" s="760"/>
      <c r="F32" s="760"/>
      <c r="G32" s="760"/>
      <c r="H32" s="760"/>
      <c r="I32" s="760"/>
      <c r="J32" s="760"/>
      <c r="K32" s="760"/>
      <c r="L32" s="760"/>
      <c r="M32" s="760"/>
      <c r="N32" s="761"/>
      <c r="O32" s="760"/>
      <c r="P32" s="760"/>
      <c r="Q32" s="760"/>
      <c r="R32" s="760"/>
      <c r="S32" s="762"/>
      <c r="T32" s="762"/>
      <c r="U32" s="762"/>
      <c r="V32" s="760"/>
      <c r="W32" s="762"/>
      <c r="X32" s="762"/>
      <c r="Y32" s="762"/>
    </row>
    <row r="33" spans="2:25" s="765" customFormat="1" ht="13.5" customHeight="1" x14ac:dyDescent="0.2">
      <c r="B33" s="845" t="s">
        <v>1101</v>
      </c>
      <c r="C33" s="845"/>
      <c r="D33" s="845"/>
      <c r="E33" s="845"/>
      <c r="F33" s="845"/>
      <c r="G33" s="845"/>
      <c r="H33" s="845"/>
      <c r="I33" s="845"/>
      <c r="J33" s="845"/>
      <c r="K33" s="845"/>
      <c r="L33" s="845"/>
      <c r="M33" s="845"/>
      <c r="N33" s="845"/>
      <c r="O33" s="845"/>
      <c r="P33" s="845"/>
      <c r="Q33" s="845"/>
      <c r="R33" s="845"/>
      <c r="S33" s="845"/>
      <c r="T33" s="845"/>
      <c r="U33" s="845"/>
      <c r="V33" s="845"/>
      <c r="W33" s="845"/>
      <c r="X33" s="764"/>
      <c r="Y33" s="764"/>
    </row>
    <row r="34" spans="2:25" s="765" customFormat="1" ht="15" customHeight="1" x14ac:dyDescent="0.2">
      <c r="B34" s="845"/>
      <c r="C34" s="845"/>
      <c r="D34" s="845"/>
      <c r="E34" s="845"/>
      <c r="F34" s="845"/>
      <c r="G34" s="845"/>
      <c r="H34" s="845"/>
      <c r="I34" s="845"/>
      <c r="J34" s="845"/>
      <c r="K34" s="845"/>
      <c r="L34" s="845"/>
      <c r="M34" s="845"/>
      <c r="N34" s="845"/>
      <c r="O34" s="845"/>
      <c r="P34" s="845"/>
      <c r="Q34" s="845"/>
      <c r="R34" s="845"/>
      <c r="S34" s="845"/>
      <c r="T34" s="845"/>
      <c r="U34" s="845"/>
      <c r="V34" s="845"/>
      <c r="W34" s="845"/>
      <c r="X34" s="764"/>
      <c r="Y34" s="764"/>
    </row>
    <row r="35" spans="2:25" ht="12" customHeight="1" x14ac:dyDescent="0.2">
      <c r="B35" s="846"/>
      <c r="C35" s="846"/>
      <c r="D35" s="846"/>
      <c r="E35" s="846"/>
      <c r="F35" s="846"/>
      <c r="G35" s="846"/>
      <c r="H35" s="846"/>
      <c r="I35" s="846"/>
      <c r="J35" s="846"/>
      <c r="K35" s="846"/>
      <c r="L35" s="846"/>
      <c r="M35" s="846"/>
      <c r="N35" s="846"/>
      <c r="O35" s="846"/>
      <c r="P35" s="846"/>
      <c r="Q35" s="846"/>
      <c r="R35" s="846"/>
      <c r="S35" s="846"/>
      <c r="T35" s="846"/>
      <c r="U35" s="846"/>
      <c r="V35" s="846"/>
      <c r="W35" s="846"/>
      <c r="X35" s="758"/>
      <c r="Y35" s="758"/>
    </row>
    <row r="36" spans="2:25" ht="6" customHeight="1" x14ac:dyDescent="0.2">
      <c r="B36" s="775"/>
      <c r="C36" s="775"/>
      <c r="D36" s="775"/>
      <c r="E36" s="775"/>
      <c r="F36" s="775"/>
      <c r="G36" s="775"/>
      <c r="H36" s="775"/>
      <c r="I36" s="775"/>
      <c r="J36" s="775"/>
      <c r="K36" s="775"/>
      <c r="L36" s="775"/>
      <c r="M36" s="775"/>
      <c r="N36" s="775"/>
      <c r="O36" s="775"/>
      <c r="P36" s="775"/>
      <c r="Q36" s="775"/>
      <c r="R36" s="775"/>
      <c r="S36" s="775"/>
      <c r="T36" s="775"/>
      <c r="U36" s="775"/>
      <c r="V36" s="775"/>
      <c r="W36" s="775"/>
      <c r="X36" s="758"/>
      <c r="Y36" s="758"/>
    </row>
    <row r="37" spans="2:25" ht="13.7" customHeight="1" x14ac:dyDescent="0.2">
      <c r="B37" s="750" t="s">
        <v>1136</v>
      </c>
    </row>
    <row r="38" spans="2:25" ht="9" customHeight="1" x14ac:dyDescent="0.2">
      <c r="B38" s="755"/>
      <c r="C38" s="755"/>
      <c r="D38" s="755"/>
      <c r="E38" s="755"/>
      <c r="F38" s="755"/>
      <c r="G38" s="755"/>
      <c r="H38" s="755"/>
      <c r="I38" s="755"/>
      <c r="J38" s="755"/>
      <c r="K38" s="755"/>
      <c r="L38" s="755"/>
      <c r="M38" s="755"/>
      <c r="N38" s="766"/>
      <c r="O38" s="766"/>
      <c r="P38" s="766"/>
      <c r="Q38" s="766"/>
      <c r="R38" s="766"/>
      <c r="S38" s="766"/>
      <c r="T38" s="766"/>
      <c r="U38" s="766"/>
      <c r="V38" s="755"/>
      <c r="W38" s="755"/>
    </row>
    <row r="39" spans="2:25" s="763" customFormat="1" ht="10.5" customHeight="1" x14ac:dyDescent="0.2">
      <c r="B39" s="760" t="s">
        <v>1137</v>
      </c>
      <c r="M39" s="840"/>
      <c r="N39" s="840"/>
      <c r="O39" s="840"/>
      <c r="P39" s="840"/>
      <c r="Q39" s="840"/>
      <c r="R39" s="840"/>
      <c r="S39" s="840"/>
      <c r="T39" s="840"/>
      <c r="U39" s="840"/>
      <c r="V39" s="840"/>
      <c r="W39" s="840"/>
      <c r="X39" s="840"/>
    </row>
    <row r="40" spans="2:25" s="765" customFormat="1" ht="10.5" customHeight="1" x14ac:dyDescent="0.2">
      <c r="N40" s="759"/>
      <c r="O40" s="759"/>
      <c r="P40" s="759" t="s">
        <v>86</v>
      </c>
      <c r="Q40" s="759"/>
      <c r="R40" s="759"/>
      <c r="S40" s="759"/>
      <c r="T40" s="759"/>
      <c r="U40" s="759" t="s">
        <v>86</v>
      </c>
      <c r="V40" s="759"/>
    </row>
    <row r="41" spans="2:25" s="765" customFormat="1" ht="12" customHeight="1" x14ac:dyDescent="0.2">
      <c r="N41" s="759"/>
      <c r="O41" s="759"/>
      <c r="P41" s="759" t="s">
        <v>87</v>
      </c>
      <c r="Q41" s="759"/>
      <c r="R41" s="759"/>
      <c r="S41" s="759"/>
      <c r="T41" s="759"/>
      <c r="U41" s="759" t="s">
        <v>87</v>
      </c>
      <c r="V41" s="759"/>
    </row>
    <row r="42" spans="2:25" ht="37.5" customHeight="1" x14ac:dyDescent="0.2">
      <c r="N42" s="759"/>
      <c r="O42" s="759"/>
      <c r="P42" s="759"/>
      <c r="Q42" s="759"/>
      <c r="R42" s="759"/>
      <c r="S42" s="759"/>
      <c r="T42" s="759"/>
      <c r="U42" s="759"/>
      <c r="V42" s="759"/>
    </row>
    <row r="43" spans="2:25" ht="12.75" customHeight="1" x14ac:dyDescent="0.2">
      <c r="B43" s="768">
        <v>1</v>
      </c>
      <c r="C43" s="769" t="s">
        <v>1138</v>
      </c>
      <c r="G43" s="770"/>
      <c r="H43" s="770"/>
      <c r="I43" s="770"/>
      <c r="J43" s="770"/>
      <c r="K43" s="770"/>
      <c r="L43" s="770"/>
      <c r="O43" s="767"/>
      <c r="P43" s="767"/>
      <c r="Q43" s="767"/>
      <c r="R43" s="767"/>
      <c r="S43" s="767"/>
      <c r="T43" s="767"/>
      <c r="U43" s="767"/>
    </row>
    <row r="44" spans="2:25" ht="12.75" customHeight="1" x14ac:dyDescent="0.2">
      <c r="B44" s="771">
        <v>2</v>
      </c>
      <c r="C44" s="769" t="s">
        <v>1139</v>
      </c>
      <c r="G44" s="748"/>
      <c r="H44" s="748"/>
      <c r="I44" s="748"/>
      <c r="J44" s="748"/>
      <c r="K44" s="748"/>
      <c r="L44" s="748"/>
    </row>
    <row r="45" spans="2:25" ht="12.75" customHeight="1" x14ac:dyDescent="0.2">
      <c r="B45" s="771">
        <v>3</v>
      </c>
      <c r="C45" s="769" t="s">
        <v>1140</v>
      </c>
      <c r="G45" s="770"/>
      <c r="H45" s="770"/>
      <c r="I45" s="770"/>
      <c r="J45" s="770"/>
      <c r="K45" s="770"/>
      <c r="L45" s="770"/>
    </row>
    <row r="46" spans="2:25" ht="12.75" customHeight="1" x14ac:dyDescent="0.2">
      <c r="B46" s="771">
        <v>4</v>
      </c>
      <c r="C46" s="769" t="s">
        <v>1141</v>
      </c>
      <c r="G46" s="748"/>
      <c r="H46" s="748"/>
      <c r="I46" s="748"/>
      <c r="J46" s="748"/>
      <c r="K46" s="748"/>
      <c r="L46" s="748"/>
    </row>
    <row r="47" spans="2:25" ht="12.75" customHeight="1" x14ac:dyDescent="0.2">
      <c r="B47" s="771">
        <v>5</v>
      </c>
      <c r="C47" s="769" t="s">
        <v>1142</v>
      </c>
      <c r="G47" s="770"/>
      <c r="H47" s="770"/>
      <c r="I47" s="770"/>
      <c r="J47" s="770"/>
      <c r="K47" s="770"/>
      <c r="L47" s="770"/>
    </row>
    <row r="48" spans="2:25" x14ac:dyDescent="0.2">
      <c r="N48" s="772"/>
    </row>
  </sheetData>
  <mergeCells count="20">
    <mergeCell ref="M39:X39"/>
    <mergeCell ref="E15:X15"/>
    <mergeCell ref="P16:X16"/>
    <mergeCell ref="K17:X17"/>
    <mergeCell ref="G18:X18"/>
    <mergeCell ref="U20:X20"/>
    <mergeCell ref="F22:L22"/>
    <mergeCell ref="B33:W35"/>
    <mergeCell ref="Q30:S30"/>
    <mergeCell ref="V30:W30"/>
    <mergeCell ref="J5:T5"/>
    <mergeCell ref="P20:T20"/>
    <mergeCell ref="V26:W26"/>
    <mergeCell ref="Q28:S28"/>
    <mergeCell ref="V28:W28"/>
    <mergeCell ref="E10:X10"/>
    <mergeCell ref="G12:X12"/>
    <mergeCell ref="E13:T13"/>
    <mergeCell ref="G14:I14"/>
    <mergeCell ref="N14:X1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50"/>
  <sheetViews>
    <sheetView zoomScaleNormal="100" workbookViewId="0">
      <selection activeCell="B1" sqref="B1:C1"/>
    </sheetView>
  </sheetViews>
  <sheetFormatPr defaultColWidth="11.42578125" defaultRowHeight="12.75" x14ac:dyDescent="0.2"/>
  <cols>
    <col min="1" max="1" width="4.7109375" style="107" customWidth="1"/>
    <col min="2" max="2" width="59.85546875" style="108" customWidth="1"/>
    <col min="3" max="3" width="7.28515625" style="175" customWidth="1"/>
    <col min="4" max="4" width="17.42578125" style="68" customWidth="1"/>
    <col min="5" max="5" width="16.42578125" style="68" customWidth="1"/>
  </cols>
  <sheetData>
    <row r="1" spans="1:5" s="20" customFormat="1" x14ac:dyDescent="0.2">
      <c r="A1" s="296" t="s">
        <v>801</v>
      </c>
      <c r="B1" s="882" t="str">
        <f>'1.'!U20</f>
        <v>0466398071</v>
      </c>
      <c r="C1" s="878"/>
      <c r="D1" s="567" t="s">
        <v>1172</v>
      </c>
      <c r="E1" s="568"/>
    </row>
    <row r="2" spans="1:5" x14ac:dyDescent="0.2">
      <c r="A2" s="129" t="s">
        <v>160</v>
      </c>
      <c r="B2" s="122"/>
    </row>
    <row r="3" spans="1:5" x14ac:dyDescent="0.2">
      <c r="A3" s="174"/>
      <c r="B3" s="298"/>
    </row>
    <row r="4" spans="1:5" x14ac:dyDescent="0.2">
      <c r="A4" s="128" t="s">
        <v>804</v>
      </c>
      <c r="B4" s="128"/>
      <c r="C4" s="110" t="s">
        <v>36</v>
      </c>
      <c r="D4" s="110" t="s">
        <v>113</v>
      </c>
      <c r="E4" s="110" t="s">
        <v>79</v>
      </c>
    </row>
    <row r="5" spans="1:5" ht="15" x14ac:dyDescent="0.25">
      <c r="A5" s="128" t="s">
        <v>805</v>
      </c>
      <c r="B5" s="128"/>
      <c r="C5" s="19"/>
      <c r="D5" s="551"/>
      <c r="E5" s="551"/>
    </row>
    <row r="6" spans="1:5" ht="15" x14ac:dyDescent="0.25">
      <c r="B6" s="116"/>
      <c r="C6" s="19"/>
      <c r="D6" s="551"/>
      <c r="E6" s="551"/>
    </row>
    <row r="7" spans="1:5" ht="15" x14ac:dyDescent="0.25">
      <c r="A7" s="107" t="s">
        <v>161</v>
      </c>
      <c r="B7" s="109"/>
      <c r="C7" s="409" t="s">
        <v>802</v>
      </c>
      <c r="D7" s="555" t="s">
        <v>62</v>
      </c>
      <c r="E7" s="542"/>
    </row>
    <row r="8" spans="1:5" ht="15" x14ac:dyDescent="0.25">
      <c r="A8" s="879"/>
      <c r="B8" s="879"/>
      <c r="C8" s="410"/>
      <c r="D8" s="551"/>
      <c r="E8" s="551"/>
    </row>
    <row r="9" spans="1:5" ht="15" x14ac:dyDescent="0.25">
      <c r="A9" s="107" t="s">
        <v>235</v>
      </c>
      <c r="C9" s="411"/>
      <c r="D9" s="551"/>
      <c r="E9" s="551"/>
    </row>
    <row r="10" spans="1:5" ht="15" x14ac:dyDescent="0.25">
      <c r="A10" s="5"/>
      <c r="B10" s="406" t="s">
        <v>806</v>
      </c>
      <c r="C10" s="411">
        <v>8025</v>
      </c>
      <c r="D10" s="551">
        <v>0</v>
      </c>
      <c r="E10" s="551"/>
    </row>
    <row r="11" spans="1:5" ht="15" x14ac:dyDescent="0.25">
      <c r="A11" s="5"/>
      <c r="B11" s="406" t="s">
        <v>807</v>
      </c>
      <c r="C11" s="411">
        <v>8035</v>
      </c>
      <c r="D11" s="551">
        <v>0</v>
      </c>
      <c r="E11" s="551"/>
    </row>
    <row r="12" spans="1:5" ht="15" x14ac:dyDescent="0.25">
      <c r="A12" s="5"/>
      <c r="B12" s="406" t="s">
        <v>808</v>
      </c>
      <c r="C12" s="412">
        <v>8045</v>
      </c>
      <c r="D12" s="551">
        <v>0</v>
      </c>
      <c r="E12" s="551"/>
    </row>
    <row r="13" spans="1:5" ht="15" x14ac:dyDescent="0.25">
      <c r="A13" s="5"/>
      <c r="C13" s="412"/>
      <c r="D13" s="551"/>
      <c r="E13" s="551"/>
    </row>
    <row r="14" spans="1:5" ht="15" x14ac:dyDescent="0.25">
      <c r="A14" s="5"/>
      <c r="C14" s="412"/>
      <c r="D14" s="551"/>
      <c r="E14" s="551"/>
    </row>
    <row r="15" spans="1:5" ht="15" x14ac:dyDescent="0.25">
      <c r="A15" s="107" t="s">
        <v>161</v>
      </c>
      <c r="C15" s="413">
        <v>8055</v>
      </c>
      <c r="D15" s="555">
        <f>E7+D10-D11+D12</f>
        <v>0</v>
      </c>
      <c r="E15" s="555"/>
    </row>
    <row r="16" spans="1:5" ht="15" x14ac:dyDescent="0.25">
      <c r="A16" s="5"/>
      <c r="C16" s="412"/>
      <c r="D16" s="551"/>
      <c r="E16" s="551"/>
    </row>
    <row r="17" spans="1:5" ht="15" x14ac:dyDescent="0.25">
      <c r="A17" s="107" t="s">
        <v>167</v>
      </c>
      <c r="B17" s="109"/>
      <c r="C17" s="409" t="s">
        <v>803</v>
      </c>
      <c r="D17" s="555" t="s">
        <v>62</v>
      </c>
      <c r="E17" s="542"/>
    </row>
    <row r="18" spans="1:5" ht="15" x14ac:dyDescent="0.25">
      <c r="A18" s="879"/>
      <c r="B18" s="879"/>
      <c r="C18" s="410"/>
      <c r="D18" s="551"/>
      <c r="E18" s="551"/>
    </row>
    <row r="19" spans="1:5" ht="15" x14ac:dyDescent="0.25">
      <c r="A19" s="107" t="s">
        <v>235</v>
      </c>
      <c r="C19" s="411"/>
      <c r="D19" s="551"/>
      <c r="E19" s="551"/>
    </row>
    <row r="20" spans="1:5" ht="15" x14ac:dyDescent="0.25">
      <c r="A20" s="5"/>
      <c r="B20" s="406" t="s">
        <v>164</v>
      </c>
      <c r="C20" s="411">
        <v>8075</v>
      </c>
      <c r="D20" s="551">
        <v>0</v>
      </c>
      <c r="E20" s="551"/>
    </row>
    <row r="21" spans="1:5" ht="15" x14ac:dyDescent="0.25">
      <c r="A21" s="5"/>
      <c r="B21" s="406" t="s">
        <v>165</v>
      </c>
      <c r="C21" s="411">
        <v>8085</v>
      </c>
      <c r="D21" s="551">
        <v>0</v>
      </c>
      <c r="E21" s="551"/>
    </row>
    <row r="22" spans="1:5" ht="15" x14ac:dyDescent="0.25">
      <c r="A22" s="5"/>
      <c r="B22" s="406" t="s">
        <v>176</v>
      </c>
      <c r="C22" s="411">
        <v>8095</v>
      </c>
      <c r="D22" s="551">
        <v>0</v>
      </c>
      <c r="E22" s="551"/>
    </row>
    <row r="23" spans="1:5" ht="15" x14ac:dyDescent="0.25">
      <c r="A23" s="5"/>
      <c r="B23" s="406" t="s">
        <v>166</v>
      </c>
      <c r="C23" s="411">
        <v>8105</v>
      </c>
      <c r="D23" s="564">
        <v>0</v>
      </c>
      <c r="E23" s="551"/>
    </row>
    <row r="24" spans="1:5" ht="15" x14ac:dyDescent="0.25">
      <c r="A24" s="5"/>
      <c r="B24" s="406" t="s">
        <v>809</v>
      </c>
      <c r="C24" s="411">
        <v>8115</v>
      </c>
      <c r="D24" s="564">
        <v>0</v>
      </c>
      <c r="E24" s="551"/>
    </row>
    <row r="25" spans="1:5" ht="15" x14ac:dyDescent="0.25">
      <c r="A25" s="5"/>
      <c r="C25" s="411"/>
      <c r="D25" s="564"/>
      <c r="E25" s="551"/>
    </row>
    <row r="26" spans="1:5" ht="15" x14ac:dyDescent="0.25">
      <c r="A26" s="107" t="s">
        <v>167</v>
      </c>
      <c r="C26" s="414">
        <v>8125</v>
      </c>
      <c r="D26" s="555">
        <f>E17+D20-D21+D22-D23+D24</f>
        <v>0</v>
      </c>
      <c r="E26" s="555"/>
    </row>
    <row r="27" spans="1:5" ht="14.25" x14ac:dyDescent="0.2">
      <c r="A27" s="5"/>
      <c r="C27" s="199"/>
      <c r="D27" s="565"/>
      <c r="E27" s="565"/>
    </row>
    <row r="28" spans="1:5" ht="15" x14ac:dyDescent="0.25">
      <c r="A28" s="422" t="s">
        <v>320</v>
      </c>
      <c r="C28" s="415">
        <v>81312</v>
      </c>
      <c r="D28" s="554">
        <f>D15-D26</f>
        <v>0</v>
      </c>
      <c r="E28" s="566"/>
    </row>
    <row r="30" spans="1:5" x14ac:dyDescent="0.2">
      <c r="B30" s="109"/>
    </row>
    <row r="31" spans="1:5" ht="13.5" thickBot="1" x14ac:dyDescent="0.25">
      <c r="A31" s="416"/>
      <c r="B31" s="416"/>
      <c r="C31" s="110" t="s">
        <v>36</v>
      </c>
      <c r="D31" s="110" t="s">
        <v>113</v>
      </c>
    </row>
    <row r="32" spans="1:5" ht="27.75" customHeight="1" x14ac:dyDescent="0.2">
      <c r="A32" s="883" t="s">
        <v>810</v>
      </c>
      <c r="B32" s="884"/>
      <c r="C32" s="417"/>
      <c r="D32" s="569"/>
    </row>
    <row r="33" spans="1:4" x14ac:dyDescent="0.2">
      <c r="A33" s="418"/>
      <c r="B33" s="419"/>
      <c r="C33" s="420"/>
      <c r="D33" s="570"/>
    </row>
    <row r="34" spans="1:4" ht="15" x14ac:dyDescent="0.25">
      <c r="A34" s="885" t="s">
        <v>161</v>
      </c>
      <c r="B34" s="885"/>
      <c r="C34" s="420">
        <v>8056</v>
      </c>
      <c r="D34" s="564">
        <v>0</v>
      </c>
    </row>
    <row r="35" spans="1:4" ht="15" x14ac:dyDescent="0.25">
      <c r="A35" s="418"/>
      <c r="B35" s="346"/>
      <c r="C35" s="420"/>
      <c r="D35" s="564"/>
    </row>
    <row r="36" spans="1:4" ht="17.25" customHeight="1" x14ac:dyDescent="0.25">
      <c r="A36" s="885" t="s">
        <v>167</v>
      </c>
      <c r="B36" s="885"/>
      <c r="C36" s="420">
        <v>8126</v>
      </c>
      <c r="D36" s="564">
        <v>0</v>
      </c>
    </row>
    <row r="37" spans="1:4" ht="15" x14ac:dyDescent="0.25">
      <c r="A37" s="418"/>
      <c r="B37" s="346"/>
      <c r="C37" s="420"/>
      <c r="D37" s="564"/>
    </row>
    <row r="38" spans="1:4" ht="15" x14ac:dyDescent="0.25">
      <c r="A38" s="881" t="s">
        <v>320</v>
      </c>
      <c r="B38" s="881"/>
      <c r="C38" s="421">
        <v>81313</v>
      </c>
      <c r="D38" s="564">
        <f>D34-D36</f>
        <v>0</v>
      </c>
    </row>
    <row r="39" spans="1:4" x14ac:dyDescent="0.2">
      <c r="A39" s="16"/>
      <c r="B39" s="125"/>
      <c r="C39" s="199"/>
      <c r="D39" s="571"/>
    </row>
    <row r="40" spans="1:4" x14ac:dyDescent="0.2">
      <c r="A40" s="174"/>
      <c r="B40" s="308"/>
      <c r="C40" s="200"/>
      <c r="D40" s="572"/>
    </row>
    <row r="41" spans="1:4" x14ac:dyDescent="0.2">
      <c r="A41" s="879"/>
      <c r="B41" s="879"/>
    </row>
    <row r="43" spans="1:4" x14ac:dyDescent="0.2">
      <c r="A43" s="5"/>
    </row>
    <row r="44" spans="1:4" x14ac:dyDescent="0.2">
      <c r="A44" s="5"/>
    </row>
    <row r="45" spans="1:4" x14ac:dyDescent="0.2">
      <c r="A45" s="5"/>
    </row>
    <row r="46" spans="1:4" x14ac:dyDescent="0.2">
      <c r="A46" s="5"/>
      <c r="B46" s="316"/>
    </row>
    <row r="47" spans="1:4" x14ac:dyDescent="0.2">
      <c r="A47" s="5"/>
    </row>
    <row r="48" spans="1:4" x14ac:dyDescent="0.2">
      <c r="A48" s="5"/>
    </row>
    <row r="50" spans="1:1" x14ac:dyDescent="0.2">
      <c r="A50" s="5"/>
    </row>
  </sheetData>
  <protectedRanges>
    <protectedRange sqref="F1:IV1 D1:E3 D33:D65536 E5:E65536 D5:D30 A1:E1" name="Plage2"/>
    <protectedRange sqref="D4:E4 D31" name="Plage2_1"/>
  </protectedRanges>
  <mergeCells count="8">
    <mergeCell ref="A38:B38"/>
    <mergeCell ref="A41:B41"/>
    <mergeCell ref="B1:C1"/>
    <mergeCell ref="A8:B8"/>
    <mergeCell ref="A18:B18"/>
    <mergeCell ref="A32:B32"/>
    <mergeCell ref="A34:B34"/>
    <mergeCell ref="A36:B36"/>
  </mergeCells>
  <pageMargins left="0.7" right="0.7" top="0.75" bottom="0.75" header="0.3" footer="0.3"/>
  <pageSetup paperSize="9" scale="84"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28"/>
  <sheetViews>
    <sheetView zoomScaleNormal="100" workbookViewId="0">
      <selection activeCell="B1" sqref="B1:C1"/>
    </sheetView>
  </sheetViews>
  <sheetFormatPr defaultColWidth="11.42578125" defaultRowHeight="12.75" x14ac:dyDescent="0.2"/>
  <cols>
    <col min="1" max="1" width="4.7109375" style="5" customWidth="1"/>
    <col min="2" max="2" width="60.28515625" style="108" customWidth="1"/>
    <col min="3" max="3" width="7.28515625" style="4" customWidth="1"/>
    <col min="4" max="4" width="17.42578125" style="68" customWidth="1"/>
    <col min="5" max="5" width="14.85546875" style="68" bestFit="1" customWidth="1"/>
  </cols>
  <sheetData>
    <row r="1" spans="1:5" s="20" customFormat="1" x14ac:dyDescent="0.2">
      <c r="A1" s="296" t="s">
        <v>78</v>
      </c>
      <c r="B1" s="868" t="str">
        <f>'1.'!U20</f>
        <v>0466398071</v>
      </c>
      <c r="C1" s="878"/>
      <c r="D1" s="369" t="s">
        <v>1173</v>
      </c>
      <c r="E1" s="562"/>
    </row>
    <row r="2" spans="1:5" x14ac:dyDescent="0.2">
      <c r="A2" s="129" t="s">
        <v>160</v>
      </c>
      <c r="B2" s="814"/>
      <c r="E2" s="375" t="s">
        <v>317</v>
      </c>
    </row>
    <row r="3" spans="1:5" x14ac:dyDescent="0.2">
      <c r="B3" s="116"/>
    </row>
    <row r="4" spans="1:5" x14ac:dyDescent="0.2">
      <c r="A4" s="128" t="s">
        <v>168</v>
      </c>
      <c r="B4" s="123"/>
      <c r="C4" s="201" t="s">
        <v>36</v>
      </c>
      <c r="D4" s="110" t="s">
        <v>113</v>
      </c>
      <c r="E4" s="110" t="s">
        <v>79</v>
      </c>
    </row>
    <row r="5" spans="1:5" ht="15" x14ac:dyDescent="0.25">
      <c r="A5" s="128" t="s">
        <v>169</v>
      </c>
      <c r="B5" s="123"/>
      <c r="C5" s="231"/>
      <c r="D5" s="564"/>
      <c r="E5" s="551"/>
    </row>
    <row r="6" spans="1:5" ht="15" x14ac:dyDescent="0.25">
      <c r="B6" s="116"/>
      <c r="C6" s="231"/>
      <c r="D6" s="551"/>
      <c r="E6" s="551"/>
    </row>
    <row r="7" spans="1:5" ht="15" x14ac:dyDescent="0.25">
      <c r="A7" s="98" t="s">
        <v>161</v>
      </c>
      <c r="B7" s="109"/>
      <c r="C7" s="231" t="s">
        <v>68</v>
      </c>
      <c r="D7" s="555" t="s">
        <v>62</v>
      </c>
      <c r="E7" s="542">
        <v>0</v>
      </c>
    </row>
    <row r="8" spans="1:5" ht="15" x14ac:dyDescent="0.25">
      <c r="A8" s="879"/>
      <c r="B8" s="880"/>
      <c r="C8" s="231"/>
      <c r="D8" s="551"/>
      <c r="E8" s="551"/>
    </row>
    <row r="9" spans="1:5" ht="15" x14ac:dyDescent="0.25">
      <c r="A9" s="76" t="s">
        <v>538</v>
      </c>
      <c r="C9" s="231"/>
      <c r="D9" s="551"/>
      <c r="E9" s="551"/>
    </row>
    <row r="10" spans="1:5" ht="15" x14ac:dyDescent="0.25">
      <c r="B10" s="108" t="s">
        <v>162</v>
      </c>
      <c r="C10" s="247">
        <v>8022</v>
      </c>
      <c r="D10" s="551">
        <v>0</v>
      </c>
      <c r="E10" s="551"/>
    </row>
    <row r="11" spans="1:5" ht="15" x14ac:dyDescent="0.25">
      <c r="B11" s="108" t="s">
        <v>163</v>
      </c>
      <c r="C11" s="231">
        <v>8032</v>
      </c>
      <c r="D11" s="551">
        <v>0</v>
      </c>
      <c r="E11" s="551"/>
    </row>
    <row r="12" spans="1:5" ht="15" x14ac:dyDescent="0.25">
      <c r="B12" s="108" t="s">
        <v>808</v>
      </c>
      <c r="C12" s="231">
        <v>8042</v>
      </c>
      <c r="D12" s="551">
        <v>0</v>
      </c>
      <c r="E12" s="551"/>
    </row>
    <row r="13" spans="1:5" ht="15" x14ac:dyDescent="0.25">
      <c r="C13" s="231"/>
      <c r="D13" s="551"/>
      <c r="E13" s="551"/>
    </row>
    <row r="14" spans="1:5" ht="15" x14ac:dyDescent="0.25">
      <c r="C14" s="231"/>
      <c r="D14" s="551"/>
      <c r="E14" s="551"/>
    </row>
    <row r="15" spans="1:5" ht="15" x14ac:dyDescent="0.25">
      <c r="A15" s="98" t="s">
        <v>161</v>
      </c>
      <c r="C15" s="231">
        <v>8052</v>
      </c>
      <c r="D15" s="555">
        <f>E7+D10-D11+D12</f>
        <v>0</v>
      </c>
      <c r="E15" s="555"/>
    </row>
    <row r="16" spans="1:5" ht="15" x14ac:dyDescent="0.25">
      <c r="C16" s="231"/>
      <c r="D16" s="551"/>
      <c r="E16" s="551"/>
    </row>
    <row r="17" spans="1:5" ht="15" x14ac:dyDescent="0.25">
      <c r="A17" s="76" t="s">
        <v>541</v>
      </c>
      <c r="B17" s="109"/>
      <c r="C17" s="231" t="s">
        <v>69</v>
      </c>
      <c r="D17" s="555" t="s">
        <v>62</v>
      </c>
      <c r="E17" s="542"/>
    </row>
    <row r="18" spans="1:5" ht="15" x14ac:dyDescent="0.25">
      <c r="A18" s="879"/>
      <c r="B18" s="880"/>
      <c r="C18" s="231"/>
      <c r="D18" s="551"/>
      <c r="E18" s="551"/>
    </row>
    <row r="19" spans="1:5" ht="15" x14ac:dyDescent="0.25">
      <c r="A19" s="76" t="s">
        <v>538</v>
      </c>
      <c r="C19" s="231"/>
      <c r="D19" s="551"/>
      <c r="E19" s="551"/>
    </row>
    <row r="20" spans="1:5" ht="15" x14ac:dyDescent="0.25">
      <c r="B20" s="108" t="s">
        <v>164</v>
      </c>
      <c r="C20" s="231">
        <v>8072</v>
      </c>
      <c r="D20" s="551">
        <v>0</v>
      </c>
      <c r="E20" s="551"/>
    </row>
    <row r="21" spans="1:5" ht="15" x14ac:dyDescent="0.25">
      <c r="B21" s="108" t="s">
        <v>165</v>
      </c>
      <c r="C21" s="231">
        <v>8082</v>
      </c>
      <c r="D21" s="551">
        <v>0</v>
      </c>
      <c r="E21" s="551"/>
    </row>
    <row r="22" spans="1:5" ht="15" x14ac:dyDescent="0.25">
      <c r="B22" s="108" t="s">
        <v>176</v>
      </c>
      <c r="C22" s="231">
        <v>8092</v>
      </c>
      <c r="D22" s="551">
        <v>0</v>
      </c>
      <c r="E22" s="551"/>
    </row>
    <row r="23" spans="1:5" ht="15" x14ac:dyDescent="0.25">
      <c r="B23" s="108" t="s">
        <v>166</v>
      </c>
      <c r="C23" s="231">
        <v>8102</v>
      </c>
      <c r="D23" s="564">
        <v>0</v>
      </c>
      <c r="E23" s="551"/>
    </row>
    <row r="24" spans="1:5" ht="15" x14ac:dyDescent="0.25">
      <c r="B24" s="108" t="s">
        <v>809</v>
      </c>
      <c r="C24" s="231">
        <v>8112</v>
      </c>
      <c r="D24" s="564">
        <v>0</v>
      </c>
      <c r="E24" s="551"/>
    </row>
    <row r="25" spans="1:5" ht="15" x14ac:dyDescent="0.25">
      <c r="C25" s="231"/>
      <c r="D25" s="564"/>
      <c r="E25" s="551"/>
    </row>
    <row r="26" spans="1:5" ht="15" x14ac:dyDescent="0.25">
      <c r="A26" s="98" t="s">
        <v>167</v>
      </c>
      <c r="C26" s="247">
        <v>8122</v>
      </c>
      <c r="D26" s="555">
        <f>E17+D20-D21+D22-D23+D24</f>
        <v>0</v>
      </c>
      <c r="E26" s="555"/>
    </row>
    <row r="27" spans="1:5" ht="14.25" x14ac:dyDescent="0.2">
      <c r="C27" s="231"/>
      <c r="D27" s="565"/>
      <c r="E27" s="565"/>
    </row>
    <row r="28" spans="1:5" ht="15" x14ac:dyDescent="0.25">
      <c r="A28" s="98" t="s">
        <v>320</v>
      </c>
      <c r="C28" s="233">
        <v>211</v>
      </c>
      <c r="D28" s="554">
        <f>D15-D26</f>
        <v>0</v>
      </c>
      <c r="E28" s="566"/>
    </row>
  </sheetData>
  <protectedRanges>
    <protectedRange sqref="D1:E65536 A1:IV1" name="Plage2"/>
  </protectedRanges>
  <mergeCells count="3">
    <mergeCell ref="A8:B8"/>
    <mergeCell ref="A18:B18"/>
    <mergeCell ref="B1:C1"/>
  </mergeCells>
  <phoneticPr fontId="0" type="noConversion"/>
  <pageMargins left="0.7" right="0.7" top="0.75" bottom="0.75" header="0.3" footer="0.3"/>
  <pageSetup paperSize="9" scale="8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28"/>
  <sheetViews>
    <sheetView zoomScaleNormal="100" workbookViewId="0">
      <selection activeCell="B1" sqref="B1:C1"/>
    </sheetView>
  </sheetViews>
  <sheetFormatPr defaultColWidth="11.42578125" defaultRowHeight="12.75" x14ac:dyDescent="0.2"/>
  <cols>
    <col min="1" max="1" width="4.7109375" style="5" customWidth="1"/>
    <col min="2" max="2" width="59.85546875" style="108" customWidth="1"/>
    <col min="3" max="3" width="7.28515625" style="4" customWidth="1"/>
    <col min="4" max="4" width="17.42578125" style="68" customWidth="1"/>
    <col min="5" max="5" width="14.85546875" style="68" bestFit="1" customWidth="1"/>
  </cols>
  <sheetData>
    <row r="1" spans="1:5" s="20" customFormat="1" x14ac:dyDescent="0.2">
      <c r="A1" s="296" t="s">
        <v>78</v>
      </c>
      <c r="B1" s="868" t="str">
        <f>'1.'!U20</f>
        <v>0466398071</v>
      </c>
      <c r="C1" s="878"/>
      <c r="D1" s="369" t="s">
        <v>1174</v>
      </c>
      <c r="E1" s="526"/>
    </row>
    <row r="2" spans="1:5" x14ac:dyDescent="0.2">
      <c r="A2" s="129" t="s">
        <v>160</v>
      </c>
      <c r="B2" s="814"/>
    </row>
    <row r="3" spans="1:5" x14ac:dyDescent="0.2">
      <c r="B3" s="116"/>
    </row>
    <row r="4" spans="1:5" x14ac:dyDescent="0.2">
      <c r="A4" s="128" t="s">
        <v>61</v>
      </c>
      <c r="B4" s="123"/>
      <c r="C4" s="133" t="s">
        <v>36</v>
      </c>
      <c r="D4" s="133" t="s">
        <v>113</v>
      </c>
      <c r="E4" s="133" t="s">
        <v>79</v>
      </c>
    </row>
    <row r="5" spans="1:5" ht="15" x14ac:dyDescent="0.25">
      <c r="B5" s="116"/>
      <c r="C5" s="241"/>
      <c r="D5" s="551"/>
      <c r="E5" s="550"/>
    </row>
    <row r="6" spans="1:5" ht="15" x14ac:dyDescent="0.25">
      <c r="B6" s="116"/>
      <c r="C6" s="241"/>
      <c r="D6" s="551"/>
      <c r="E6" s="551"/>
    </row>
    <row r="7" spans="1:5" ht="15" x14ac:dyDescent="0.25">
      <c r="A7" s="98" t="s">
        <v>161</v>
      </c>
      <c r="B7" s="109"/>
      <c r="C7" s="249" t="s">
        <v>70</v>
      </c>
      <c r="D7" s="555" t="s">
        <v>62</v>
      </c>
      <c r="E7" s="542">
        <v>0</v>
      </c>
    </row>
    <row r="8" spans="1:5" ht="15" x14ac:dyDescent="0.25">
      <c r="A8" s="879"/>
      <c r="B8" s="880"/>
      <c r="C8" s="250"/>
      <c r="D8" s="551"/>
      <c r="E8" s="551"/>
    </row>
    <row r="9" spans="1:5" ht="15" x14ac:dyDescent="0.25">
      <c r="A9" s="76" t="s">
        <v>538</v>
      </c>
      <c r="C9" s="232"/>
      <c r="D9" s="551"/>
      <c r="E9" s="551"/>
    </row>
    <row r="10" spans="1:5" ht="15" x14ac:dyDescent="0.25">
      <c r="B10" s="108" t="s">
        <v>162</v>
      </c>
      <c r="C10" s="232">
        <v>8023</v>
      </c>
      <c r="D10" s="551">
        <v>0</v>
      </c>
      <c r="E10" s="551"/>
    </row>
    <row r="11" spans="1:5" ht="15" x14ac:dyDescent="0.25">
      <c r="B11" s="108" t="s">
        <v>163</v>
      </c>
      <c r="C11" s="232">
        <v>8033</v>
      </c>
      <c r="D11" s="551">
        <v>0</v>
      </c>
      <c r="E11" s="551"/>
    </row>
    <row r="12" spans="1:5" ht="15" x14ac:dyDescent="0.25">
      <c r="B12" s="108" t="s">
        <v>706</v>
      </c>
      <c r="C12" s="251">
        <v>8043</v>
      </c>
      <c r="D12" s="551">
        <v>0</v>
      </c>
      <c r="E12" s="551"/>
    </row>
    <row r="13" spans="1:5" ht="15" x14ac:dyDescent="0.25">
      <c r="C13" s="251"/>
      <c r="D13" s="551"/>
      <c r="E13" s="551"/>
    </row>
    <row r="14" spans="1:5" ht="15" x14ac:dyDescent="0.25">
      <c r="C14" s="251"/>
      <c r="D14" s="551"/>
      <c r="E14" s="551"/>
    </row>
    <row r="15" spans="1:5" ht="15" x14ac:dyDescent="0.25">
      <c r="A15" s="98" t="s">
        <v>161</v>
      </c>
      <c r="C15" s="252">
        <v>8053</v>
      </c>
      <c r="D15" s="555">
        <f>E7+D10-D11+D12</f>
        <v>0</v>
      </c>
      <c r="E15" s="555"/>
    </row>
    <row r="16" spans="1:5" ht="15" x14ac:dyDescent="0.25">
      <c r="C16" s="251"/>
      <c r="D16" s="551"/>
      <c r="E16" s="551"/>
    </row>
    <row r="17" spans="1:5" ht="15" x14ac:dyDescent="0.25">
      <c r="A17" s="76" t="s">
        <v>541</v>
      </c>
      <c r="B17" s="109"/>
      <c r="C17" s="249" t="s">
        <v>71</v>
      </c>
      <c r="D17" s="555"/>
      <c r="E17" s="542">
        <v>0</v>
      </c>
    </row>
    <row r="18" spans="1:5" ht="15" x14ac:dyDescent="0.25">
      <c r="A18" s="879"/>
      <c r="B18" s="880"/>
      <c r="C18" s="250"/>
      <c r="D18" s="551"/>
      <c r="E18" s="551"/>
    </row>
    <row r="19" spans="1:5" ht="15" x14ac:dyDescent="0.25">
      <c r="A19" s="76" t="s">
        <v>538</v>
      </c>
      <c r="C19" s="232"/>
      <c r="D19" s="551"/>
      <c r="E19" s="551"/>
    </row>
    <row r="20" spans="1:5" ht="15" x14ac:dyDescent="0.25">
      <c r="B20" s="108" t="s">
        <v>164</v>
      </c>
      <c r="C20" s="232">
        <v>8073</v>
      </c>
      <c r="D20" s="551">
        <v>0</v>
      </c>
      <c r="E20" s="551"/>
    </row>
    <row r="21" spans="1:5" ht="15" x14ac:dyDescent="0.25">
      <c r="B21" s="108" t="s">
        <v>165</v>
      </c>
      <c r="C21" s="232">
        <v>8083</v>
      </c>
      <c r="D21" s="551">
        <v>0</v>
      </c>
      <c r="E21" s="551"/>
    </row>
    <row r="22" spans="1:5" ht="15" x14ac:dyDescent="0.25">
      <c r="B22" s="108" t="s">
        <v>176</v>
      </c>
      <c r="C22" s="232">
        <v>8093</v>
      </c>
      <c r="D22" s="551">
        <v>0</v>
      </c>
      <c r="E22" s="551"/>
    </row>
    <row r="23" spans="1:5" ht="15" x14ac:dyDescent="0.25">
      <c r="B23" s="108" t="s">
        <v>166</v>
      </c>
      <c r="C23" s="232">
        <v>8103</v>
      </c>
      <c r="D23" s="564">
        <v>0</v>
      </c>
      <c r="E23" s="551"/>
    </row>
    <row r="24" spans="1:5" ht="15" x14ac:dyDescent="0.25">
      <c r="B24" s="108" t="s">
        <v>707</v>
      </c>
      <c r="C24" s="232">
        <v>8113</v>
      </c>
      <c r="D24" s="564">
        <v>0</v>
      </c>
      <c r="E24" s="551"/>
    </row>
    <row r="25" spans="1:5" ht="15" x14ac:dyDescent="0.25">
      <c r="C25" s="232"/>
      <c r="D25" s="564"/>
      <c r="E25" s="551"/>
    </row>
    <row r="26" spans="1:5" ht="15" x14ac:dyDescent="0.25">
      <c r="A26" s="98" t="s">
        <v>167</v>
      </c>
      <c r="C26" s="253">
        <v>8123</v>
      </c>
      <c r="D26" s="555">
        <f>E17+D20-D21+D22-D23+D24</f>
        <v>0</v>
      </c>
      <c r="E26" s="555"/>
    </row>
    <row r="27" spans="1:5" ht="14.25" x14ac:dyDescent="0.2">
      <c r="C27" s="232"/>
      <c r="D27" s="565"/>
      <c r="E27" s="565"/>
    </row>
    <row r="28" spans="1:5" ht="15" x14ac:dyDescent="0.25">
      <c r="A28" s="98" t="s">
        <v>154</v>
      </c>
      <c r="C28" s="254">
        <v>212</v>
      </c>
      <c r="D28" s="554">
        <f>D15-D26</f>
        <v>0</v>
      </c>
      <c r="E28" s="566"/>
    </row>
  </sheetData>
  <protectedRanges>
    <protectedRange sqref="D1:E65536 A1:IV1" name="Plage2"/>
  </protectedRanges>
  <mergeCells count="3">
    <mergeCell ref="A8:B8"/>
    <mergeCell ref="A18:B18"/>
    <mergeCell ref="B1:C1"/>
  </mergeCells>
  <phoneticPr fontId="0" type="noConversion"/>
  <pageMargins left="0.7" right="0.7" top="0.75" bottom="0.75" header="0.3" footer="0.3"/>
  <pageSetup paperSize="9" scale="8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31"/>
  <sheetViews>
    <sheetView zoomScaleNormal="100" workbookViewId="0">
      <selection activeCell="B1" sqref="B1:C1"/>
    </sheetView>
  </sheetViews>
  <sheetFormatPr defaultColWidth="11.42578125" defaultRowHeight="12.75" x14ac:dyDescent="0.2"/>
  <cols>
    <col min="1" max="1" width="4.7109375" style="5" customWidth="1"/>
    <col min="2" max="2" width="61" style="108" customWidth="1"/>
    <col min="3" max="3" width="7.28515625" style="4" customWidth="1"/>
    <col min="4" max="4" width="17.42578125" style="68" customWidth="1"/>
    <col min="5" max="5" width="14.85546875" style="68" bestFit="1" customWidth="1"/>
    <col min="6" max="6" width="12.7109375" customWidth="1"/>
  </cols>
  <sheetData>
    <row r="1" spans="1:12" s="20" customFormat="1" x14ac:dyDescent="0.2">
      <c r="A1" s="296" t="s">
        <v>78</v>
      </c>
      <c r="B1" s="868" t="str">
        <f>'1.'!U20</f>
        <v>0466398071</v>
      </c>
      <c r="C1" s="878"/>
      <c r="D1" s="369" t="s">
        <v>1175</v>
      </c>
      <c r="E1" s="562"/>
      <c r="F1" s="22"/>
      <c r="G1" s="21"/>
      <c r="H1" s="877"/>
      <c r="I1" s="875"/>
      <c r="J1" s="22"/>
      <c r="K1" s="875"/>
      <c r="L1" s="875"/>
    </row>
    <row r="2" spans="1:12" x14ac:dyDescent="0.2">
      <c r="A2" s="129" t="s">
        <v>160</v>
      </c>
      <c r="B2" s="814"/>
    </row>
    <row r="3" spans="1:12" x14ac:dyDescent="0.2">
      <c r="B3" s="120"/>
    </row>
    <row r="4" spans="1:12" x14ac:dyDescent="0.2">
      <c r="A4" s="128" t="s">
        <v>170</v>
      </c>
      <c r="B4" s="135"/>
      <c r="C4" s="133" t="s">
        <v>36</v>
      </c>
      <c r="D4" s="133" t="s">
        <v>113</v>
      </c>
      <c r="E4" s="133" t="s">
        <v>79</v>
      </c>
    </row>
    <row r="5" spans="1:12" ht="15" x14ac:dyDescent="0.25">
      <c r="B5" s="120"/>
      <c r="C5" s="241"/>
      <c r="D5" s="551"/>
      <c r="E5" s="551"/>
    </row>
    <row r="6" spans="1:12" ht="15" x14ac:dyDescent="0.25">
      <c r="B6" s="120"/>
      <c r="C6" s="241"/>
      <c r="D6" s="551"/>
      <c r="E6" s="551"/>
    </row>
    <row r="7" spans="1:12" ht="15" x14ac:dyDescent="0.25">
      <c r="A7" s="98" t="s">
        <v>161</v>
      </c>
      <c r="B7" s="113"/>
      <c r="C7" s="249" t="s">
        <v>72</v>
      </c>
      <c r="D7" s="555" t="s">
        <v>62</v>
      </c>
      <c r="E7" s="542">
        <v>0</v>
      </c>
    </row>
    <row r="8" spans="1:12" ht="15" x14ac:dyDescent="0.25">
      <c r="A8" s="879"/>
      <c r="B8" s="880"/>
      <c r="C8" s="250"/>
      <c r="D8" s="551"/>
      <c r="E8" s="551"/>
    </row>
    <row r="9" spans="1:12" ht="15" x14ac:dyDescent="0.25">
      <c r="A9" s="76" t="s">
        <v>538</v>
      </c>
      <c r="B9" s="112"/>
      <c r="C9" s="232"/>
      <c r="D9" s="551"/>
      <c r="E9" s="551"/>
    </row>
    <row r="10" spans="1:12" ht="15" x14ac:dyDescent="0.25">
      <c r="B10" s="108" t="s">
        <v>162</v>
      </c>
      <c r="C10" s="232">
        <v>8024</v>
      </c>
      <c r="D10" s="551">
        <v>0</v>
      </c>
      <c r="E10" s="551"/>
    </row>
    <row r="11" spans="1:12" ht="15" x14ac:dyDescent="0.25">
      <c r="B11" s="108" t="s">
        <v>163</v>
      </c>
      <c r="C11" s="232">
        <v>8034</v>
      </c>
      <c r="D11" s="551">
        <v>0</v>
      </c>
      <c r="E11" s="551"/>
    </row>
    <row r="12" spans="1:12" ht="15" x14ac:dyDescent="0.25">
      <c r="B12" s="108" t="s">
        <v>322</v>
      </c>
      <c r="C12" s="251">
        <v>8044</v>
      </c>
      <c r="D12" s="551">
        <v>0</v>
      </c>
      <c r="E12" s="551"/>
    </row>
    <row r="13" spans="1:12" ht="15" x14ac:dyDescent="0.25">
      <c r="B13" s="112"/>
      <c r="C13" s="251"/>
      <c r="D13" s="551"/>
      <c r="E13" s="551"/>
    </row>
    <row r="14" spans="1:12" ht="15" x14ac:dyDescent="0.25">
      <c r="B14" s="112"/>
      <c r="C14" s="251"/>
      <c r="D14" s="551"/>
      <c r="E14" s="551"/>
    </row>
    <row r="15" spans="1:12" ht="15" x14ac:dyDescent="0.25">
      <c r="A15" s="98" t="s">
        <v>161</v>
      </c>
      <c r="B15" s="112"/>
      <c r="C15" s="252">
        <v>8054</v>
      </c>
      <c r="D15" s="555">
        <f>E7+D10-D11+D12</f>
        <v>0</v>
      </c>
      <c r="E15" s="555"/>
    </row>
    <row r="16" spans="1:12" ht="15" x14ac:dyDescent="0.25">
      <c r="B16" s="112"/>
      <c r="C16" s="251"/>
      <c r="D16" s="551"/>
      <c r="E16" s="551"/>
    </row>
    <row r="17" spans="1:6" ht="15" x14ac:dyDescent="0.25">
      <c r="A17" s="76" t="s">
        <v>541</v>
      </c>
      <c r="B17" s="113"/>
      <c r="C17" s="249" t="s">
        <v>73</v>
      </c>
      <c r="D17" s="555" t="s">
        <v>62</v>
      </c>
      <c r="E17" s="542">
        <v>0</v>
      </c>
    </row>
    <row r="18" spans="1:6" ht="15" x14ac:dyDescent="0.25">
      <c r="A18" s="879"/>
      <c r="B18" s="880"/>
      <c r="C18" s="250"/>
      <c r="D18" s="551"/>
      <c r="E18" s="551"/>
    </row>
    <row r="19" spans="1:6" ht="15" x14ac:dyDescent="0.25">
      <c r="A19" s="76" t="s">
        <v>538</v>
      </c>
      <c r="B19" s="112"/>
      <c r="C19" s="232"/>
      <c r="D19" s="551"/>
      <c r="E19" s="551"/>
    </row>
    <row r="20" spans="1:6" ht="15" x14ac:dyDescent="0.25">
      <c r="B20" s="108" t="s">
        <v>164</v>
      </c>
      <c r="C20" s="232">
        <v>8074</v>
      </c>
      <c r="D20" s="551">
        <v>0</v>
      </c>
      <c r="E20" s="551"/>
    </row>
    <row r="21" spans="1:6" ht="15" x14ac:dyDescent="0.25">
      <c r="B21" s="108" t="s">
        <v>165</v>
      </c>
      <c r="C21" s="232">
        <v>8084</v>
      </c>
      <c r="D21" s="551">
        <v>0</v>
      </c>
      <c r="E21" s="551"/>
    </row>
    <row r="22" spans="1:6" ht="15" x14ac:dyDescent="0.25">
      <c r="B22" s="108" t="s">
        <v>176</v>
      </c>
      <c r="C22" s="232">
        <v>8094</v>
      </c>
      <c r="D22" s="551">
        <v>0</v>
      </c>
      <c r="E22" s="551"/>
    </row>
    <row r="23" spans="1:6" ht="15" x14ac:dyDescent="0.25">
      <c r="B23" s="108" t="s">
        <v>166</v>
      </c>
      <c r="C23" s="232">
        <v>8104</v>
      </c>
      <c r="D23" s="564">
        <v>0</v>
      </c>
      <c r="E23" s="551"/>
    </row>
    <row r="24" spans="1:6" ht="15" x14ac:dyDescent="0.25">
      <c r="B24" s="108" t="s">
        <v>323</v>
      </c>
      <c r="C24" s="232">
        <v>8114</v>
      </c>
      <c r="D24" s="564">
        <v>0</v>
      </c>
      <c r="E24" s="551"/>
    </row>
    <row r="25" spans="1:6" ht="15" x14ac:dyDescent="0.25">
      <c r="B25" s="112"/>
      <c r="C25" s="232"/>
      <c r="D25" s="564"/>
      <c r="E25" s="551"/>
    </row>
    <row r="26" spans="1:6" ht="15" x14ac:dyDescent="0.25">
      <c r="A26" s="98" t="s">
        <v>167</v>
      </c>
      <c r="C26" s="253">
        <v>8124</v>
      </c>
      <c r="D26" s="555">
        <f>E17+D20-D21+D22-D23+D24</f>
        <v>0</v>
      </c>
      <c r="E26" s="555"/>
    </row>
    <row r="27" spans="1:6" ht="14.25" x14ac:dyDescent="0.2">
      <c r="C27" s="232"/>
      <c r="D27" s="565"/>
      <c r="E27" s="565"/>
    </row>
    <row r="28" spans="1:6" ht="15" x14ac:dyDescent="0.25">
      <c r="A28" s="82" t="s">
        <v>320</v>
      </c>
      <c r="C28" s="254">
        <v>213</v>
      </c>
      <c r="D28" s="554">
        <f>D15-D26</f>
        <v>0</v>
      </c>
      <c r="E28" s="566"/>
    </row>
    <row r="31" spans="1:6" x14ac:dyDescent="0.2">
      <c r="F31" s="84"/>
    </row>
  </sheetData>
  <protectedRanges>
    <protectedRange sqref="D1:E65536 A1:IV1" name="Plage2"/>
  </protectedRanges>
  <mergeCells count="5">
    <mergeCell ref="H1:I1"/>
    <mergeCell ref="K1:L1"/>
    <mergeCell ref="A8:B8"/>
    <mergeCell ref="A18:B18"/>
    <mergeCell ref="B1:C1"/>
  </mergeCells>
  <phoneticPr fontId="0" type="noConversion"/>
  <pageMargins left="0.7" right="0.7" top="0.75" bottom="0.75" header="0.3" footer="0.3"/>
  <pageSetup paperSize="9" scale="75"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39"/>
  <sheetViews>
    <sheetView zoomScaleNormal="100" workbookViewId="0">
      <selection activeCell="B1" sqref="B1:C1"/>
    </sheetView>
  </sheetViews>
  <sheetFormatPr defaultColWidth="11.42578125" defaultRowHeight="12.75" x14ac:dyDescent="0.2"/>
  <cols>
    <col min="1" max="1" width="4.7109375" style="5" customWidth="1"/>
    <col min="2" max="2" width="60.85546875" style="108" customWidth="1"/>
    <col min="3" max="3" width="7.28515625" style="4" customWidth="1"/>
    <col min="4" max="4" width="17.42578125" style="68" customWidth="1"/>
    <col min="5" max="5" width="14.85546875" style="68" bestFit="1" customWidth="1"/>
  </cols>
  <sheetData>
    <row r="1" spans="1:8" s="20" customFormat="1" x14ac:dyDescent="0.2">
      <c r="A1" s="296" t="s">
        <v>78</v>
      </c>
      <c r="B1" s="868" t="str">
        <f>'1.'!U20</f>
        <v>0466398071</v>
      </c>
      <c r="C1" s="878"/>
      <c r="D1" s="369" t="s">
        <v>1176</v>
      </c>
      <c r="E1" s="573"/>
      <c r="F1" s="22"/>
      <c r="G1" s="875"/>
      <c r="H1" s="875"/>
    </row>
    <row r="2" spans="1:8" x14ac:dyDescent="0.2">
      <c r="A2" s="129" t="s">
        <v>171</v>
      </c>
      <c r="B2" s="814"/>
    </row>
    <row r="3" spans="1:8" x14ac:dyDescent="0.2">
      <c r="A3" s="128" t="s">
        <v>172</v>
      </c>
      <c r="B3" s="136"/>
      <c r="C3" s="110" t="s">
        <v>36</v>
      </c>
      <c r="D3" s="110" t="s">
        <v>113</v>
      </c>
      <c r="E3" s="110" t="s">
        <v>79</v>
      </c>
    </row>
    <row r="4" spans="1:8" ht="15" x14ac:dyDescent="0.25">
      <c r="B4" s="116"/>
      <c r="C4" s="241"/>
      <c r="D4" s="551"/>
      <c r="E4" s="551"/>
    </row>
    <row r="5" spans="1:8" ht="15" x14ac:dyDescent="0.25">
      <c r="B5" s="116"/>
      <c r="C5" s="241"/>
      <c r="D5" s="551"/>
      <c r="E5" s="551"/>
    </row>
    <row r="6" spans="1:8" ht="15" x14ac:dyDescent="0.25">
      <c r="B6" s="116"/>
      <c r="C6" s="241"/>
      <c r="D6" s="551"/>
      <c r="E6" s="551"/>
    </row>
    <row r="7" spans="1:8" ht="15" x14ac:dyDescent="0.25">
      <c r="A7" s="98" t="s">
        <v>161</v>
      </c>
      <c r="B7" s="109"/>
      <c r="C7" s="249" t="s">
        <v>74</v>
      </c>
      <c r="D7" s="555" t="s">
        <v>62</v>
      </c>
      <c r="E7" s="542">
        <v>0</v>
      </c>
    </row>
    <row r="8" spans="1:8" ht="15" x14ac:dyDescent="0.25">
      <c r="A8" s="879"/>
      <c r="B8" s="880"/>
      <c r="C8" s="250"/>
      <c r="D8" s="551"/>
      <c r="E8" s="551"/>
    </row>
    <row r="9" spans="1:8" ht="15" x14ac:dyDescent="0.25">
      <c r="A9" s="76" t="s">
        <v>538</v>
      </c>
      <c r="C9" s="232"/>
      <c r="D9" s="551"/>
      <c r="E9" s="551"/>
    </row>
    <row r="10" spans="1:8" ht="15" x14ac:dyDescent="0.25">
      <c r="B10" s="108" t="s">
        <v>162</v>
      </c>
      <c r="C10" s="232">
        <v>8161</v>
      </c>
      <c r="D10" s="551">
        <v>0</v>
      </c>
      <c r="E10" s="551"/>
    </row>
    <row r="11" spans="1:8" ht="15" x14ac:dyDescent="0.25">
      <c r="B11" s="108" t="s">
        <v>163</v>
      </c>
      <c r="C11" s="232">
        <v>8171</v>
      </c>
      <c r="D11" s="551">
        <v>0</v>
      </c>
      <c r="E11" s="551"/>
    </row>
    <row r="12" spans="1:8" ht="15" x14ac:dyDescent="0.25">
      <c r="B12" s="108" t="s">
        <v>322</v>
      </c>
      <c r="C12" s="251">
        <v>8181</v>
      </c>
      <c r="D12" s="551">
        <v>0</v>
      </c>
      <c r="E12" s="551"/>
    </row>
    <row r="13" spans="1:8" ht="15" x14ac:dyDescent="0.25">
      <c r="C13" s="251"/>
      <c r="D13" s="551"/>
      <c r="E13" s="551"/>
    </row>
    <row r="14" spans="1:8" ht="15" x14ac:dyDescent="0.25">
      <c r="C14" s="251"/>
      <c r="D14" s="551"/>
      <c r="E14" s="551"/>
    </row>
    <row r="15" spans="1:8" ht="15" x14ac:dyDescent="0.25">
      <c r="A15" s="98" t="s">
        <v>161</v>
      </c>
      <c r="C15" s="252">
        <v>8191</v>
      </c>
      <c r="D15" s="555">
        <f>E7+D10-D11+D12</f>
        <v>0</v>
      </c>
      <c r="E15" s="555"/>
    </row>
    <row r="16" spans="1:8" ht="15" x14ac:dyDescent="0.25">
      <c r="C16" s="251"/>
      <c r="D16" s="551"/>
      <c r="E16" s="551"/>
    </row>
    <row r="17" spans="1:5" ht="15" x14ac:dyDescent="0.25">
      <c r="C17" s="251"/>
      <c r="D17" s="551"/>
      <c r="E17" s="551"/>
    </row>
    <row r="18" spans="1:5" ht="15" x14ac:dyDescent="0.25">
      <c r="A18" s="98" t="s">
        <v>173</v>
      </c>
      <c r="C18" s="251" t="s">
        <v>75</v>
      </c>
      <c r="D18" s="555" t="s">
        <v>62</v>
      </c>
      <c r="E18" s="542">
        <v>0</v>
      </c>
    </row>
    <row r="19" spans="1:5" ht="15" x14ac:dyDescent="0.25">
      <c r="A19" s="76" t="s">
        <v>538</v>
      </c>
      <c r="C19" s="251"/>
      <c r="D19" s="551"/>
      <c r="E19" s="551"/>
    </row>
    <row r="20" spans="1:5" ht="15" x14ac:dyDescent="0.25">
      <c r="B20" s="108" t="s">
        <v>164</v>
      </c>
      <c r="C20" s="251">
        <v>8211</v>
      </c>
      <c r="D20" s="551">
        <v>0</v>
      </c>
      <c r="E20" s="551"/>
    </row>
    <row r="21" spans="1:5" ht="15" x14ac:dyDescent="0.25">
      <c r="B21" s="108" t="s">
        <v>174</v>
      </c>
      <c r="C21" s="251">
        <v>8221</v>
      </c>
      <c r="D21" s="551">
        <v>0</v>
      </c>
      <c r="E21" s="551"/>
    </row>
    <row r="22" spans="1:5" ht="15" x14ac:dyDescent="0.25">
      <c r="B22" s="108" t="s">
        <v>175</v>
      </c>
      <c r="C22" s="251">
        <v>8231</v>
      </c>
      <c r="D22" s="551">
        <v>0</v>
      </c>
      <c r="E22" s="551"/>
    </row>
    <row r="23" spans="1:5" ht="15" x14ac:dyDescent="0.25">
      <c r="B23" s="86" t="s">
        <v>324</v>
      </c>
      <c r="C23" s="251">
        <v>8241</v>
      </c>
      <c r="D23" s="551">
        <v>0</v>
      </c>
      <c r="E23" s="551"/>
    </row>
    <row r="24" spans="1:5" ht="15" x14ac:dyDescent="0.25">
      <c r="C24" s="251"/>
      <c r="D24" s="551"/>
      <c r="E24" s="551"/>
    </row>
    <row r="25" spans="1:5" ht="15" x14ac:dyDescent="0.25">
      <c r="A25" s="98" t="s">
        <v>173</v>
      </c>
      <c r="C25" s="251">
        <v>8251</v>
      </c>
      <c r="D25" s="555">
        <f>E18+D20+D21-D22+D23</f>
        <v>0</v>
      </c>
      <c r="E25" s="551"/>
    </row>
    <row r="26" spans="1:5" ht="15" x14ac:dyDescent="0.25">
      <c r="C26" s="251"/>
      <c r="D26" s="551"/>
      <c r="E26" s="551"/>
    </row>
    <row r="27" spans="1:5" ht="15" x14ac:dyDescent="0.25">
      <c r="C27" s="251"/>
      <c r="D27" s="551"/>
      <c r="E27" s="551"/>
    </row>
    <row r="28" spans="1:5" ht="15" x14ac:dyDescent="0.25">
      <c r="A28" s="98" t="s">
        <v>167</v>
      </c>
      <c r="B28" s="109"/>
      <c r="C28" s="249" t="s">
        <v>76</v>
      </c>
      <c r="D28" s="555" t="s">
        <v>62</v>
      </c>
      <c r="E28" s="542">
        <v>0</v>
      </c>
    </row>
    <row r="29" spans="1:5" ht="15" x14ac:dyDescent="0.25">
      <c r="A29" s="879"/>
      <c r="B29" s="880"/>
      <c r="C29" s="250"/>
      <c r="D29" s="551"/>
      <c r="E29" s="551"/>
    </row>
    <row r="30" spans="1:5" ht="15" x14ac:dyDescent="0.25">
      <c r="A30" s="76" t="s">
        <v>538</v>
      </c>
      <c r="C30" s="232"/>
      <c r="D30" s="551"/>
      <c r="E30" s="551"/>
    </row>
    <row r="31" spans="1:5" ht="15" x14ac:dyDescent="0.25">
      <c r="B31" s="86" t="s">
        <v>164</v>
      </c>
      <c r="C31" s="232">
        <v>8271</v>
      </c>
      <c r="D31" s="551">
        <v>0</v>
      </c>
      <c r="E31" s="551"/>
    </row>
    <row r="32" spans="1:5" ht="15" x14ac:dyDescent="0.25">
      <c r="B32" s="86" t="s">
        <v>165</v>
      </c>
      <c r="C32" s="232">
        <v>8281</v>
      </c>
      <c r="D32" s="551">
        <v>0</v>
      </c>
      <c r="E32" s="551"/>
    </row>
    <row r="33" spans="1:5" ht="15" x14ac:dyDescent="0.25">
      <c r="B33" s="86" t="s">
        <v>176</v>
      </c>
      <c r="C33" s="232">
        <v>8291</v>
      </c>
      <c r="D33" s="551">
        <v>0</v>
      </c>
      <c r="E33" s="551"/>
    </row>
    <row r="34" spans="1:5" ht="15" x14ac:dyDescent="0.25">
      <c r="B34" s="86" t="s">
        <v>166</v>
      </c>
      <c r="C34" s="232">
        <v>8301</v>
      </c>
      <c r="D34" s="564">
        <v>0</v>
      </c>
      <c r="E34" s="551"/>
    </row>
    <row r="35" spans="1:5" ht="15" x14ac:dyDescent="0.25">
      <c r="B35" s="86" t="s">
        <v>321</v>
      </c>
      <c r="C35" s="232">
        <v>8311</v>
      </c>
      <c r="D35" s="564">
        <v>0</v>
      </c>
      <c r="E35" s="551"/>
    </row>
    <row r="36" spans="1:5" ht="15" x14ac:dyDescent="0.25">
      <c r="C36" s="232"/>
      <c r="D36" s="564"/>
      <c r="E36" s="551"/>
    </row>
    <row r="37" spans="1:5" ht="15" x14ac:dyDescent="0.25">
      <c r="A37" s="98" t="s">
        <v>167</v>
      </c>
      <c r="C37" s="253">
        <v>8321</v>
      </c>
      <c r="D37" s="555">
        <f>E28+D31-D32+D33-D34+D35</f>
        <v>0</v>
      </c>
      <c r="E37" s="555"/>
    </row>
    <row r="38" spans="1:5" ht="14.25" x14ac:dyDescent="0.2">
      <c r="C38" s="232"/>
      <c r="D38" s="565"/>
      <c r="E38" s="565"/>
    </row>
    <row r="39" spans="1:5" ht="15" x14ac:dyDescent="0.25">
      <c r="A39" s="98" t="s">
        <v>320</v>
      </c>
      <c r="C39" s="254" t="s">
        <v>77</v>
      </c>
      <c r="D39" s="554">
        <f>D15+D25-D37</f>
        <v>0</v>
      </c>
      <c r="E39" s="566"/>
    </row>
  </sheetData>
  <protectedRanges>
    <protectedRange sqref="D1:E65536 A1:IV1" name="Plage2"/>
  </protectedRanges>
  <mergeCells count="4">
    <mergeCell ref="G1:H1"/>
    <mergeCell ref="A8:B8"/>
    <mergeCell ref="A29:B29"/>
    <mergeCell ref="B1:C1"/>
  </mergeCells>
  <phoneticPr fontId="0" type="noConversion"/>
  <pageMargins left="0.7" right="0.7" top="0.75" bottom="0.75" header="0.3" footer="0.3"/>
  <pageSetup paperSize="9" scale="85" fitToHeight="0" orientation="portrait" r:id="rId1"/>
  <colBreaks count="1" manualBreakCount="1">
    <brk id="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40"/>
  <sheetViews>
    <sheetView zoomScaleNormal="100" workbookViewId="0">
      <selection activeCell="B1" sqref="B1"/>
    </sheetView>
  </sheetViews>
  <sheetFormatPr defaultColWidth="11.42578125" defaultRowHeight="12.75" x14ac:dyDescent="0.2"/>
  <cols>
    <col min="1" max="1" width="4.7109375" style="5" customWidth="1"/>
    <col min="2" max="2" width="63.7109375" style="108" customWidth="1"/>
    <col min="3" max="3" width="7.28515625" style="235" customWidth="1"/>
    <col min="4" max="4" width="17.42578125" style="68" customWidth="1"/>
    <col min="5" max="5" width="15.85546875" style="68" customWidth="1"/>
  </cols>
  <sheetData>
    <row r="1" spans="1:8" s="20" customFormat="1" x14ac:dyDescent="0.2">
      <c r="A1" s="311" t="s">
        <v>78</v>
      </c>
      <c r="B1" s="828" t="str">
        <f>'1.'!U20</f>
        <v>0466398071</v>
      </c>
      <c r="C1" s="868"/>
      <c r="D1" s="874"/>
      <c r="E1" s="574" t="s">
        <v>1177</v>
      </c>
      <c r="F1" s="22"/>
      <c r="G1" s="875"/>
      <c r="H1" s="875"/>
    </row>
    <row r="2" spans="1:8" x14ac:dyDescent="0.2">
      <c r="A2" s="129" t="s">
        <v>171</v>
      </c>
      <c r="B2" s="814"/>
    </row>
    <row r="3" spans="1:8" x14ac:dyDescent="0.2">
      <c r="A3" s="128" t="s">
        <v>181</v>
      </c>
      <c r="B3" s="123"/>
      <c r="C3" s="258" t="s">
        <v>36</v>
      </c>
      <c r="D3" s="110" t="s">
        <v>113</v>
      </c>
      <c r="E3" s="110" t="s">
        <v>79</v>
      </c>
    </row>
    <row r="4" spans="1:8" x14ac:dyDescent="0.2">
      <c r="A4" s="111"/>
      <c r="B4" s="116"/>
      <c r="C4" s="241"/>
      <c r="D4" s="350"/>
      <c r="E4" s="350"/>
    </row>
    <row r="5" spans="1:8" ht="15" x14ac:dyDescent="0.25">
      <c r="B5" s="116"/>
      <c r="C5" s="242"/>
      <c r="D5" s="551"/>
      <c r="E5" s="551"/>
    </row>
    <row r="6" spans="1:8" ht="15" x14ac:dyDescent="0.25">
      <c r="B6" s="116"/>
      <c r="C6" s="242"/>
      <c r="D6" s="551"/>
      <c r="E6" s="551"/>
    </row>
    <row r="7" spans="1:8" ht="15" x14ac:dyDescent="0.25">
      <c r="A7" s="98" t="s">
        <v>161</v>
      </c>
      <c r="B7" s="109"/>
      <c r="C7" s="243" t="s">
        <v>328</v>
      </c>
      <c r="D7" s="555" t="s">
        <v>62</v>
      </c>
      <c r="E7" s="542">
        <v>0</v>
      </c>
    </row>
    <row r="8" spans="1:8" ht="15" x14ac:dyDescent="0.25">
      <c r="A8" s="879"/>
      <c r="B8" s="879"/>
      <c r="C8" s="244"/>
      <c r="D8" s="551"/>
      <c r="E8" s="551"/>
    </row>
    <row r="9" spans="1:8" ht="15" x14ac:dyDescent="0.25">
      <c r="A9" s="76" t="s">
        <v>538</v>
      </c>
      <c r="C9" s="231"/>
      <c r="D9" s="551"/>
      <c r="E9" s="551"/>
    </row>
    <row r="10" spans="1:8" ht="15" x14ac:dyDescent="0.25">
      <c r="B10" s="108" t="s">
        <v>162</v>
      </c>
      <c r="C10" s="259">
        <v>8162</v>
      </c>
      <c r="D10" s="551">
        <v>0</v>
      </c>
      <c r="E10" s="551"/>
    </row>
    <row r="11" spans="1:8" ht="15" x14ac:dyDescent="0.25">
      <c r="B11" s="108" t="s">
        <v>163</v>
      </c>
      <c r="C11" s="231">
        <v>8172</v>
      </c>
      <c r="D11" s="551">
        <v>0</v>
      </c>
      <c r="E11" s="551"/>
    </row>
    <row r="12" spans="1:8" ht="15" x14ac:dyDescent="0.25">
      <c r="B12" s="108" t="s">
        <v>325</v>
      </c>
      <c r="C12" s="231">
        <v>8182</v>
      </c>
      <c r="D12" s="551">
        <v>0</v>
      </c>
      <c r="E12" s="551"/>
    </row>
    <row r="13" spans="1:8" ht="15" x14ac:dyDescent="0.25">
      <c r="C13" s="231"/>
      <c r="D13" s="551"/>
      <c r="E13" s="551"/>
    </row>
    <row r="14" spans="1:8" ht="15" x14ac:dyDescent="0.25">
      <c r="C14" s="231"/>
      <c r="D14" s="551"/>
      <c r="E14" s="551"/>
    </row>
    <row r="15" spans="1:8" ht="15" x14ac:dyDescent="0.25">
      <c r="A15" s="98" t="s">
        <v>161</v>
      </c>
      <c r="C15" s="247">
        <v>8192</v>
      </c>
      <c r="D15" s="555">
        <f>E7+D10-D11+D12</f>
        <v>0</v>
      </c>
      <c r="E15" s="555"/>
    </row>
    <row r="16" spans="1:8" ht="15" x14ac:dyDescent="0.25">
      <c r="C16" s="231"/>
      <c r="D16" s="551"/>
      <c r="E16" s="551"/>
    </row>
    <row r="17" spans="1:5" ht="15" x14ac:dyDescent="0.25">
      <c r="A17" s="64"/>
      <c r="B17" s="137"/>
      <c r="C17" s="231"/>
      <c r="D17" s="551"/>
      <c r="E17" s="551"/>
    </row>
    <row r="18" spans="1:5" ht="15" x14ac:dyDescent="0.25">
      <c r="A18" s="98" t="s">
        <v>173</v>
      </c>
      <c r="C18" s="231" t="s">
        <v>329</v>
      </c>
      <c r="D18" s="555" t="s">
        <v>62</v>
      </c>
      <c r="E18" s="542">
        <v>0</v>
      </c>
    </row>
    <row r="19" spans="1:5" ht="15" x14ac:dyDescent="0.25">
      <c r="A19" s="98"/>
      <c r="C19" s="231"/>
      <c r="D19" s="551"/>
      <c r="E19" s="551"/>
    </row>
    <row r="20" spans="1:5" ht="15" x14ac:dyDescent="0.25">
      <c r="A20" s="76" t="s">
        <v>538</v>
      </c>
      <c r="C20" s="231"/>
      <c r="D20" s="551"/>
      <c r="E20" s="551"/>
    </row>
    <row r="21" spans="1:5" ht="15" x14ac:dyDescent="0.25">
      <c r="B21" s="108" t="s">
        <v>164</v>
      </c>
      <c r="C21" s="231">
        <v>8212</v>
      </c>
      <c r="D21" s="551">
        <v>0</v>
      </c>
      <c r="E21" s="551"/>
    </row>
    <row r="22" spans="1:5" ht="15" x14ac:dyDescent="0.25">
      <c r="B22" s="108" t="s">
        <v>174</v>
      </c>
      <c r="C22" s="231">
        <v>8222</v>
      </c>
      <c r="D22" s="551">
        <v>0</v>
      </c>
      <c r="E22" s="551"/>
    </row>
    <row r="23" spans="1:5" ht="15" x14ac:dyDescent="0.25">
      <c r="B23" s="108" t="s">
        <v>175</v>
      </c>
      <c r="C23" s="231">
        <v>8232</v>
      </c>
      <c r="D23" s="551">
        <v>0</v>
      </c>
      <c r="E23" s="551"/>
    </row>
    <row r="24" spans="1:5" ht="15" x14ac:dyDescent="0.25">
      <c r="B24" s="86" t="s">
        <v>321</v>
      </c>
      <c r="C24" s="231">
        <v>8242</v>
      </c>
      <c r="D24" s="551">
        <v>0</v>
      </c>
      <c r="E24" s="551"/>
    </row>
    <row r="25" spans="1:5" ht="15" x14ac:dyDescent="0.25">
      <c r="C25" s="231"/>
      <c r="D25" s="555"/>
      <c r="E25" s="551"/>
    </row>
    <row r="26" spans="1:5" ht="15" x14ac:dyDescent="0.25">
      <c r="A26" s="98" t="s">
        <v>173</v>
      </c>
      <c r="C26" s="231">
        <v>8252</v>
      </c>
      <c r="D26" s="551">
        <f>E18+D21+D22-D23+D24</f>
        <v>0</v>
      </c>
      <c r="E26" s="551"/>
    </row>
    <row r="27" spans="1:5" ht="15" x14ac:dyDescent="0.25">
      <c r="C27" s="231"/>
      <c r="D27" s="551"/>
      <c r="E27" s="551"/>
    </row>
    <row r="28" spans="1:5" ht="15" x14ac:dyDescent="0.25">
      <c r="C28" s="231"/>
      <c r="D28" s="555"/>
      <c r="E28" s="551"/>
    </row>
    <row r="29" spans="1:5" ht="15" x14ac:dyDescent="0.25">
      <c r="A29" s="98" t="s">
        <v>167</v>
      </c>
      <c r="B29" s="109"/>
      <c r="C29" s="243" t="s">
        <v>330</v>
      </c>
      <c r="D29" s="551" t="s">
        <v>62</v>
      </c>
      <c r="E29" s="542">
        <v>0</v>
      </c>
    </row>
    <row r="30" spans="1:5" ht="15" x14ac:dyDescent="0.25">
      <c r="A30" s="879"/>
      <c r="B30" s="879"/>
      <c r="C30" s="244"/>
      <c r="D30" s="551"/>
      <c r="E30" s="551"/>
    </row>
    <row r="31" spans="1:5" ht="15" x14ac:dyDescent="0.25">
      <c r="A31" s="76" t="s">
        <v>538</v>
      </c>
      <c r="C31" s="231"/>
      <c r="D31" s="551"/>
      <c r="E31" s="551"/>
    </row>
    <row r="32" spans="1:5" ht="15" x14ac:dyDescent="0.25">
      <c r="B32" s="86" t="s">
        <v>164</v>
      </c>
      <c r="C32" s="231">
        <v>8272</v>
      </c>
      <c r="D32" s="551">
        <v>0</v>
      </c>
      <c r="E32" s="551"/>
    </row>
    <row r="33" spans="1:5" ht="15" x14ac:dyDescent="0.25">
      <c r="B33" s="86" t="s">
        <v>165</v>
      </c>
      <c r="C33" s="231">
        <v>8282</v>
      </c>
      <c r="D33" s="551">
        <v>0</v>
      </c>
      <c r="E33" s="551"/>
    </row>
    <row r="34" spans="1:5" ht="15" x14ac:dyDescent="0.25">
      <c r="B34" s="86" t="s">
        <v>176</v>
      </c>
      <c r="C34" s="231">
        <v>8292</v>
      </c>
      <c r="D34" s="564">
        <v>0</v>
      </c>
      <c r="E34" s="551"/>
    </row>
    <row r="35" spans="1:5" ht="15" x14ac:dyDescent="0.25">
      <c r="B35" s="86" t="s">
        <v>166</v>
      </c>
      <c r="C35" s="231">
        <v>8302</v>
      </c>
      <c r="D35" s="564">
        <v>0</v>
      </c>
      <c r="E35" s="551"/>
    </row>
    <row r="36" spans="1:5" ht="15" x14ac:dyDescent="0.25">
      <c r="B36" s="86" t="s">
        <v>326</v>
      </c>
      <c r="C36" s="231">
        <v>8312</v>
      </c>
      <c r="D36" s="564">
        <v>0</v>
      </c>
      <c r="E36" s="551"/>
    </row>
    <row r="37" spans="1:5" ht="8.25" customHeight="1" x14ac:dyDescent="0.25">
      <c r="C37" s="231"/>
      <c r="D37" s="555"/>
      <c r="E37" s="555"/>
    </row>
    <row r="38" spans="1:5" ht="15" x14ac:dyDescent="0.25">
      <c r="A38" s="98" t="s">
        <v>167</v>
      </c>
      <c r="C38" s="247">
        <v>8322</v>
      </c>
      <c r="D38" s="551">
        <f>E29+D32-D33+D34-D35+D36</f>
        <v>0</v>
      </c>
      <c r="E38" s="565"/>
    </row>
    <row r="39" spans="1:5" ht="7.5" customHeight="1" x14ac:dyDescent="0.25">
      <c r="C39" s="231"/>
      <c r="D39" s="551"/>
      <c r="E39" s="565"/>
    </row>
    <row r="40" spans="1:5" ht="15" x14ac:dyDescent="0.25">
      <c r="A40" s="98" t="s">
        <v>320</v>
      </c>
      <c r="C40" s="260" t="s">
        <v>331</v>
      </c>
      <c r="D40" s="554">
        <f>D15+D26-D38</f>
        <v>0</v>
      </c>
      <c r="E40" s="566"/>
    </row>
  </sheetData>
  <protectedRanges>
    <protectedRange sqref="D1:E65536 A1:IV1" name="Plage3"/>
  </protectedRanges>
  <mergeCells count="4">
    <mergeCell ref="G1:H1"/>
    <mergeCell ref="A8:B8"/>
    <mergeCell ref="A30:B30"/>
    <mergeCell ref="C1:D1"/>
  </mergeCells>
  <phoneticPr fontId="0" type="noConversion"/>
  <pageMargins left="0.7" right="0.7" top="0.75" bottom="0.75" header="0.3" footer="0.3"/>
  <pageSetup paperSize="9" scale="82"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E40"/>
  <sheetViews>
    <sheetView zoomScaleNormal="100" workbookViewId="0">
      <selection activeCell="B1" sqref="B1"/>
    </sheetView>
  </sheetViews>
  <sheetFormatPr defaultColWidth="11.42578125" defaultRowHeight="12.75" x14ac:dyDescent="0.2"/>
  <cols>
    <col min="1" max="1" width="4.7109375" style="5" customWidth="1"/>
    <col min="2" max="2" width="61.42578125" style="108" customWidth="1"/>
    <col min="3" max="3" width="7.28515625" style="235" customWidth="1"/>
    <col min="4" max="4" width="17.42578125" style="68" customWidth="1"/>
    <col min="5" max="5" width="14.85546875" style="68" bestFit="1" customWidth="1"/>
  </cols>
  <sheetData>
    <row r="1" spans="1:5" s="20" customFormat="1" x14ac:dyDescent="0.2">
      <c r="A1" s="311" t="s">
        <v>78</v>
      </c>
      <c r="B1" s="828" t="str">
        <f>'1.'!U20</f>
        <v>0466398071</v>
      </c>
      <c r="C1" s="868"/>
      <c r="D1" s="878"/>
      <c r="E1" s="574" t="s">
        <v>1178</v>
      </c>
    </row>
    <row r="2" spans="1:5" x14ac:dyDescent="0.2">
      <c r="A2" s="129" t="s">
        <v>171</v>
      </c>
      <c r="B2" s="814"/>
    </row>
    <row r="3" spans="1:5" x14ac:dyDescent="0.2">
      <c r="A3" s="128" t="s">
        <v>182</v>
      </c>
      <c r="B3" s="135"/>
      <c r="C3" s="133" t="s">
        <v>36</v>
      </c>
      <c r="D3" s="110" t="s">
        <v>113</v>
      </c>
      <c r="E3" s="110" t="s">
        <v>79</v>
      </c>
    </row>
    <row r="4" spans="1:5" ht="15" x14ac:dyDescent="0.25">
      <c r="A4" s="111"/>
      <c r="B4" s="120"/>
      <c r="C4" s="261"/>
      <c r="D4" s="551"/>
      <c r="E4" s="551"/>
    </row>
    <row r="5" spans="1:5" ht="15" x14ac:dyDescent="0.25">
      <c r="B5" s="120"/>
      <c r="C5" s="261"/>
      <c r="D5" s="551"/>
      <c r="E5" s="551"/>
    </row>
    <row r="6" spans="1:5" ht="15" x14ac:dyDescent="0.25">
      <c r="B6" s="120"/>
      <c r="C6" s="262"/>
      <c r="D6" s="551"/>
      <c r="E6" s="551"/>
    </row>
    <row r="7" spans="1:5" ht="15" x14ac:dyDescent="0.25">
      <c r="A7" s="98" t="s">
        <v>161</v>
      </c>
      <c r="B7" s="113"/>
      <c r="C7" s="263" t="s">
        <v>327</v>
      </c>
      <c r="D7" s="555" t="s">
        <v>62</v>
      </c>
      <c r="E7" s="542">
        <v>0</v>
      </c>
    </row>
    <row r="8" spans="1:5" ht="15" x14ac:dyDescent="0.25">
      <c r="A8" s="879"/>
      <c r="B8" s="879"/>
      <c r="C8" s="264"/>
      <c r="D8" s="551"/>
      <c r="E8" s="551"/>
    </row>
    <row r="9" spans="1:5" ht="15" x14ac:dyDescent="0.25">
      <c r="A9" s="76" t="s">
        <v>538</v>
      </c>
      <c r="B9" s="112"/>
      <c r="C9" s="265"/>
      <c r="D9" s="551"/>
      <c r="E9" s="551"/>
    </row>
    <row r="10" spans="1:5" ht="15" x14ac:dyDescent="0.25">
      <c r="B10" s="108" t="s">
        <v>162</v>
      </c>
      <c r="C10" s="265">
        <v>8163</v>
      </c>
      <c r="D10" s="551">
        <v>0</v>
      </c>
      <c r="E10" s="551"/>
    </row>
    <row r="11" spans="1:5" ht="15" x14ac:dyDescent="0.25">
      <c r="B11" s="108" t="s">
        <v>163</v>
      </c>
      <c r="C11" s="265">
        <v>8173</v>
      </c>
      <c r="D11" s="551">
        <v>0</v>
      </c>
      <c r="E11" s="551"/>
    </row>
    <row r="12" spans="1:5" ht="15" x14ac:dyDescent="0.25">
      <c r="B12" s="108" t="s">
        <v>325</v>
      </c>
      <c r="C12" s="266">
        <v>8183</v>
      </c>
      <c r="D12" s="551">
        <v>0</v>
      </c>
      <c r="E12" s="551"/>
    </row>
    <row r="13" spans="1:5" ht="15" x14ac:dyDescent="0.25">
      <c r="B13" s="112"/>
      <c r="C13" s="266"/>
      <c r="D13" s="551"/>
      <c r="E13" s="551"/>
    </row>
    <row r="14" spans="1:5" ht="15" x14ac:dyDescent="0.25">
      <c r="B14" s="112"/>
      <c r="C14" s="266"/>
      <c r="D14" s="551"/>
      <c r="E14" s="551"/>
    </row>
    <row r="15" spans="1:5" ht="15" x14ac:dyDescent="0.25">
      <c r="A15" s="98" t="s">
        <v>161</v>
      </c>
      <c r="B15" s="112"/>
      <c r="C15" s="267">
        <v>8193</v>
      </c>
      <c r="D15" s="555">
        <f>E7+D10-D11+D12</f>
        <v>0</v>
      </c>
      <c r="E15" s="555"/>
    </row>
    <row r="16" spans="1:5" ht="15" x14ac:dyDescent="0.25">
      <c r="B16" s="112"/>
      <c r="C16" s="266"/>
      <c r="D16" s="551"/>
      <c r="E16" s="551"/>
    </row>
    <row r="17" spans="1:5" ht="15" x14ac:dyDescent="0.25">
      <c r="B17" s="112"/>
      <c r="C17" s="266"/>
      <c r="D17" s="551"/>
      <c r="E17" s="551"/>
    </row>
    <row r="18" spans="1:5" ht="15" x14ac:dyDescent="0.25">
      <c r="A18" s="98" t="s">
        <v>173</v>
      </c>
      <c r="B18" s="112"/>
      <c r="C18" s="266" t="s">
        <v>332</v>
      </c>
      <c r="D18" s="555" t="s">
        <v>62</v>
      </c>
      <c r="E18" s="542">
        <v>0</v>
      </c>
    </row>
    <row r="19" spans="1:5" ht="15" x14ac:dyDescent="0.25">
      <c r="A19" s="98"/>
      <c r="B19" s="112"/>
      <c r="C19" s="266"/>
      <c r="D19" s="551"/>
      <c r="E19" s="551"/>
    </row>
    <row r="20" spans="1:5" ht="15" x14ac:dyDescent="0.25">
      <c r="A20" s="76" t="s">
        <v>538</v>
      </c>
      <c r="B20" s="112"/>
      <c r="C20" s="266"/>
      <c r="D20" s="551"/>
      <c r="E20" s="551"/>
    </row>
    <row r="21" spans="1:5" ht="15" x14ac:dyDescent="0.25">
      <c r="B21" s="108" t="s">
        <v>164</v>
      </c>
      <c r="C21" s="266">
        <v>8213</v>
      </c>
      <c r="D21" s="551">
        <v>0</v>
      </c>
      <c r="E21" s="551"/>
    </row>
    <row r="22" spans="1:5" ht="15" x14ac:dyDescent="0.25">
      <c r="B22" s="108" t="s">
        <v>174</v>
      </c>
      <c r="C22" s="266">
        <v>8223</v>
      </c>
      <c r="D22" s="551">
        <v>0</v>
      </c>
      <c r="E22" s="551"/>
    </row>
    <row r="23" spans="1:5" ht="15" x14ac:dyDescent="0.25">
      <c r="B23" s="108" t="s">
        <v>175</v>
      </c>
      <c r="C23" s="266">
        <v>8233</v>
      </c>
      <c r="D23" s="551">
        <v>0</v>
      </c>
      <c r="E23" s="551"/>
    </row>
    <row r="24" spans="1:5" ht="15" x14ac:dyDescent="0.25">
      <c r="B24" s="86" t="s">
        <v>319</v>
      </c>
      <c r="C24" s="266">
        <v>8243</v>
      </c>
      <c r="D24" s="551">
        <v>0</v>
      </c>
      <c r="E24" s="551"/>
    </row>
    <row r="25" spans="1:5" ht="15" x14ac:dyDescent="0.25">
      <c r="B25" s="112"/>
      <c r="C25" s="266"/>
      <c r="D25" s="555"/>
      <c r="E25" s="551"/>
    </row>
    <row r="26" spans="1:5" ht="15" x14ac:dyDescent="0.25">
      <c r="A26" s="98" t="s">
        <v>173</v>
      </c>
      <c r="B26" s="112"/>
      <c r="C26" s="266">
        <v>8253</v>
      </c>
      <c r="D26" s="551">
        <f>E18+D21+D22-D23+D24</f>
        <v>0</v>
      </c>
      <c r="E26" s="551"/>
    </row>
    <row r="27" spans="1:5" ht="15" x14ac:dyDescent="0.25">
      <c r="B27" s="112"/>
      <c r="C27" s="266"/>
      <c r="D27" s="551"/>
      <c r="E27" s="551"/>
    </row>
    <row r="28" spans="1:5" ht="15" x14ac:dyDescent="0.25">
      <c r="B28" s="112"/>
      <c r="C28" s="266"/>
      <c r="D28" s="555"/>
      <c r="E28" s="551"/>
    </row>
    <row r="29" spans="1:5" ht="15" x14ac:dyDescent="0.25">
      <c r="A29" s="98" t="s">
        <v>167</v>
      </c>
      <c r="B29" s="113"/>
      <c r="C29" s="263" t="s">
        <v>333</v>
      </c>
      <c r="D29" s="551" t="s">
        <v>62</v>
      </c>
      <c r="E29" s="542">
        <v>0</v>
      </c>
    </row>
    <row r="30" spans="1:5" ht="15" x14ac:dyDescent="0.25">
      <c r="A30" s="879"/>
      <c r="B30" s="879"/>
      <c r="C30" s="264"/>
      <c r="D30" s="551"/>
      <c r="E30" s="551"/>
    </row>
    <row r="31" spans="1:5" ht="15" x14ac:dyDescent="0.25">
      <c r="A31" s="76" t="s">
        <v>538</v>
      </c>
      <c r="B31" s="112"/>
      <c r="C31" s="265"/>
      <c r="D31" s="551"/>
      <c r="E31" s="551"/>
    </row>
    <row r="32" spans="1:5" ht="15" x14ac:dyDescent="0.25">
      <c r="B32" s="86" t="s">
        <v>164</v>
      </c>
      <c r="C32" s="265">
        <v>8273</v>
      </c>
      <c r="D32" s="551">
        <v>0</v>
      </c>
      <c r="E32" s="551"/>
    </row>
    <row r="33" spans="1:5" ht="15" x14ac:dyDescent="0.25">
      <c r="B33" s="86" t="s">
        <v>165</v>
      </c>
      <c r="C33" s="265">
        <v>8283</v>
      </c>
      <c r="D33" s="551">
        <v>0</v>
      </c>
      <c r="E33" s="551"/>
    </row>
    <row r="34" spans="1:5" ht="15" x14ac:dyDescent="0.25">
      <c r="B34" s="86" t="s">
        <v>176</v>
      </c>
      <c r="C34" s="265">
        <v>8293</v>
      </c>
      <c r="D34" s="564">
        <v>0</v>
      </c>
      <c r="E34" s="551"/>
    </row>
    <row r="35" spans="1:5" ht="15" x14ac:dyDescent="0.25">
      <c r="B35" s="86" t="s">
        <v>166</v>
      </c>
      <c r="C35" s="265">
        <v>8303</v>
      </c>
      <c r="D35" s="564">
        <v>0</v>
      </c>
      <c r="E35" s="551"/>
    </row>
    <row r="36" spans="1:5" ht="15" x14ac:dyDescent="0.25">
      <c r="B36" s="86" t="s">
        <v>326</v>
      </c>
      <c r="C36" s="265">
        <v>8313</v>
      </c>
      <c r="D36" s="564">
        <v>0</v>
      </c>
      <c r="E36" s="551"/>
    </row>
    <row r="37" spans="1:5" ht="6" customHeight="1" x14ac:dyDescent="0.25">
      <c r="B37" s="112"/>
      <c r="C37" s="265"/>
      <c r="D37" s="555"/>
      <c r="E37" s="555"/>
    </row>
    <row r="38" spans="1:5" ht="15" x14ac:dyDescent="0.25">
      <c r="A38" s="98" t="s">
        <v>167</v>
      </c>
      <c r="C38" s="268">
        <v>8323</v>
      </c>
      <c r="D38" s="551">
        <f>E29+D32-D33+D34-D35+D36</f>
        <v>0</v>
      </c>
      <c r="E38" s="565"/>
    </row>
    <row r="39" spans="1:5" ht="5.25" customHeight="1" x14ac:dyDescent="0.25">
      <c r="C39" s="231"/>
      <c r="D39" s="551"/>
      <c r="E39" s="565"/>
    </row>
    <row r="40" spans="1:5" ht="15" x14ac:dyDescent="0.25">
      <c r="A40" s="98" t="s">
        <v>320</v>
      </c>
      <c r="C40" s="269" t="s">
        <v>334</v>
      </c>
      <c r="D40" s="575">
        <f>D15+D26-D38</f>
        <v>0</v>
      </c>
      <c r="E40" s="576"/>
    </row>
  </sheetData>
  <protectedRanges>
    <protectedRange sqref="D1:E65536 A1:IV1" name="Plage2"/>
  </protectedRanges>
  <mergeCells count="3">
    <mergeCell ref="A8:B8"/>
    <mergeCell ref="A30:B30"/>
    <mergeCell ref="C1:D1"/>
  </mergeCells>
  <phoneticPr fontId="0" type="noConversion"/>
  <pageMargins left="0.7" right="0.7" top="0.75" bottom="0.75" header="0.3" footer="0.3"/>
  <pageSetup paperSize="9" scale="84"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L45"/>
  <sheetViews>
    <sheetView zoomScaleNormal="100" workbookViewId="0">
      <selection activeCell="B1" sqref="B1:C1"/>
    </sheetView>
  </sheetViews>
  <sheetFormatPr defaultColWidth="11.42578125" defaultRowHeight="12.75" x14ac:dyDescent="0.2"/>
  <cols>
    <col min="1" max="1" width="4.7109375" style="5" customWidth="1"/>
    <col min="2" max="2" width="61.140625" style="108" customWidth="1"/>
    <col min="3" max="3" width="7.28515625" style="4" customWidth="1"/>
    <col min="4" max="4" width="17.42578125" style="68" customWidth="1"/>
    <col min="5" max="5" width="14.85546875" style="68" bestFit="1" customWidth="1"/>
    <col min="6" max="6" width="12.7109375" customWidth="1"/>
  </cols>
  <sheetData>
    <row r="1" spans="1:12" s="20" customFormat="1" x14ac:dyDescent="0.2">
      <c r="A1" s="296" t="s">
        <v>78</v>
      </c>
      <c r="B1" s="868" t="str">
        <f>'1.'!U20</f>
        <v>0466398071</v>
      </c>
      <c r="C1" s="878"/>
      <c r="D1" s="369" t="s">
        <v>1179</v>
      </c>
      <c r="E1" s="577"/>
      <c r="F1" s="22"/>
      <c r="G1" s="21"/>
      <c r="H1" s="877"/>
      <c r="I1" s="875"/>
      <c r="J1" s="22"/>
      <c r="K1" s="875"/>
      <c r="L1" s="875"/>
    </row>
    <row r="2" spans="1:12" ht="15.75" x14ac:dyDescent="0.2">
      <c r="A2" s="50" t="s">
        <v>171</v>
      </c>
      <c r="B2" s="814"/>
    </row>
    <row r="3" spans="1:12" x14ac:dyDescent="0.2">
      <c r="A3" s="128" t="s">
        <v>180</v>
      </c>
      <c r="B3" s="136"/>
      <c r="C3" s="110" t="s">
        <v>36</v>
      </c>
      <c r="D3" s="110" t="s">
        <v>113</v>
      </c>
      <c r="E3" s="110" t="s">
        <v>79</v>
      </c>
      <c r="F3" s="75"/>
    </row>
    <row r="4" spans="1:12" ht="15" x14ac:dyDescent="0.25">
      <c r="B4" s="116"/>
      <c r="C4" s="241"/>
      <c r="D4" s="550"/>
      <c r="E4" s="550"/>
    </row>
    <row r="5" spans="1:12" ht="15" x14ac:dyDescent="0.25">
      <c r="A5" s="7"/>
      <c r="B5" s="116"/>
      <c r="C5" s="241"/>
      <c r="D5" s="551"/>
      <c r="E5" s="551"/>
    </row>
    <row r="6" spans="1:12" ht="15" x14ac:dyDescent="0.25">
      <c r="A6" s="7"/>
      <c r="B6" s="116"/>
      <c r="C6" s="242"/>
      <c r="D6" s="551"/>
      <c r="E6" s="551"/>
    </row>
    <row r="7" spans="1:12" ht="15" x14ac:dyDescent="0.25">
      <c r="A7" s="98" t="s">
        <v>161</v>
      </c>
      <c r="B7" s="109"/>
      <c r="C7" s="243" t="s">
        <v>360</v>
      </c>
      <c r="D7" s="555" t="s">
        <v>62</v>
      </c>
      <c r="E7" s="542">
        <v>0</v>
      </c>
    </row>
    <row r="8" spans="1:12" ht="15" x14ac:dyDescent="0.25">
      <c r="A8" s="879"/>
      <c r="B8" s="879"/>
      <c r="C8" s="244"/>
      <c r="D8" s="551"/>
      <c r="E8" s="551"/>
    </row>
    <row r="9" spans="1:12" ht="15" x14ac:dyDescent="0.25">
      <c r="A9" s="76" t="s">
        <v>538</v>
      </c>
      <c r="C9" s="231"/>
      <c r="D9" s="551"/>
      <c r="E9" s="551"/>
    </row>
    <row r="10" spans="1:12" ht="15" x14ac:dyDescent="0.25">
      <c r="A10" s="7"/>
      <c r="B10" s="108" t="s">
        <v>162</v>
      </c>
      <c r="C10" s="231">
        <v>8164</v>
      </c>
      <c r="D10" s="551">
        <v>0</v>
      </c>
      <c r="E10" s="551"/>
    </row>
    <row r="11" spans="1:12" ht="15" x14ac:dyDescent="0.25">
      <c r="A11" s="7"/>
      <c r="B11" s="108" t="s">
        <v>163</v>
      </c>
      <c r="C11" s="231">
        <v>8174</v>
      </c>
      <c r="D11" s="551">
        <v>0</v>
      </c>
      <c r="E11" s="551"/>
    </row>
    <row r="12" spans="1:12" ht="15" x14ac:dyDescent="0.25">
      <c r="A12" s="7"/>
      <c r="B12" s="108" t="s">
        <v>325</v>
      </c>
      <c r="C12" s="245">
        <v>8184</v>
      </c>
      <c r="D12" s="551">
        <v>0</v>
      </c>
      <c r="E12" s="551"/>
    </row>
    <row r="13" spans="1:12" ht="15" x14ac:dyDescent="0.25">
      <c r="A13" s="7"/>
      <c r="C13" s="245"/>
      <c r="D13" s="551"/>
      <c r="E13" s="551"/>
    </row>
    <row r="14" spans="1:12" ht="15" x14ac:dyDescent="0.25">
      <c r="A14" s="7"/>
      <c r="C14" s="245"/>
      <c r="D14" s="551"/>
      <c r="E14" s="551"/>
    </row>
    <row r="15" spans="1:12" ht="15" x14ac:dyDescent="0.25">
      <c r="A15" s="98" t="s">
        <v>161</v>
      </c>
      <c r="C15" s="246">
        <v>8194</v>
      </c>
      <c r="D15" s="555">
        <f>E7+D10-D11+D12</f>
        <v>0</v>
      </c>
      <c r="E15" s="555"/>
    </row>
    <row r="16" spans="1:12" ht="15" x14ac:dyDescent="0.25">
      <c r="A16" s="7"/>
      <c r="C16" s="245"/>
      <c r="D16" s="551"/>
      <c r="E16" s="551"/>
    </row>
    <row r="17" spans="1:7" ht="15" x14ac:dyDescent="0.25">
      <c r="C17" s="245"/>
      <c r="D17" s="551"/>
      <c r="E17" s="551"/>
      <c r="G17" s="5"/>
    </row>
    <row r="18" spans="1:7" ht="15" x14ac:dyDescent="0.25">
      <c r="A18" s="98" t="s">
        <v>173</v>
      </c>
      <c r="C18" s="245" t="s">
        <v>339</v>
      </c>
      <c r="D18" s="555" t="s">
        <v>62</v>
      </c>
      <c r="E18" s="542">
        <v>0</v>
      </c>
    </row>
    <row r="19" spans="1:7" ht="15" x14ac:dyDescent="0.25">
      <c r="A19" s="76" t="s">
        <v>538</v>
      </c>
      <c r="C19" s="245"/>
      <c r="D19" s="551"/>
      <c r="E19" s="551"/>
    </row>
    <row r="20" spans="1:7" ht="15" x14ac:dyDescent="0.25">
      <c r="B20" s="108" t="s">
        <v>164</v>
      </c>
      <c r="C20" s="245">
        <v>8214</v>
      </c>
      <c r="D20" s="551">
        <v>0</v>
      </c>
      <c r="E20" s="551"/>
    </row>
    <row r="21" spans="1:7" ht="15" x14ac:dyDescent="0.25">
      <c r="B21" s="108" t="s">
        <v>174</v>
      </c>
      <c r="C21" s="245">
        <v>8224</v>
      </c>
      <c r="D21" s="551">
        <v>0</v>
      </c>
      <c r="E21" s="551"/>
    </row>
    <row r="22" spans="1:7" ht="15" x14ac:dyDescent="0.25">
      <c r="B22" s="108" t="s">
        <v>175</v>
      </c>
      <c r="C22" s="245">
        <v>8234</v>
      </c>
      <c r="D22" s="551">
        <v>0</v>
      </c>
      <c r="E22" s="551"/>
    </row>
    <row r="23" spans="1:7" ht="15" x14ac:dyDescent="0.25">
      <c r="B23" s="86" t="s">
        <v>335</v>
      </c>
      <c r="C23" s="245">
        <v>8244</v>
      </c>
      <c r="D23" s="551">
        <v>0</v>
      </c>
      <c r="E23" s="551"/>
    </row>
    <row r="24" spans="1:7" ht="15" x14ac:dyDescent="0.25">
      <c r="C24" s="245"/>
      <c r="D24" s="551"/>
      <c r="E24" s="551"/>
    </row>
    <row r="25" spans="1:7" ht="15" x14ac:dyDescent="0.25">
      <c r="A25" s="98" t="s">
        <v>173</v>
      </c>
      <c r="C25" s="245">
        <v>8254</v>
      </c>
      <c r="D25" s="555">
        <f>E18+D20+D21-D22+D23</f>
        <v>0</v>
      </c>
      <c r="E25" s="551"/>
    </row>
    <row r="26" spans="1:7" ht="15" x14ac:dyDescent="0.25">
      <c r="A26" s="7"/>
      <c r="C26" s="245"/>
      <c r="D26" s="551"/>
      <c r="E26" s="551"/>
    </row>
    <row r="27" spans="1:7" ht="15" x14ac:dyDescent="0.25">
      <c r="A27" s="7"/>
      <c r="C27" s="245"/>
      <c r="D27" s="551"/>
      <c r="E27" s="551"/>
    </row>
    <row r="28" spans="1:7" ht="15" x14ac:dyDescent="0.25">
      <c r="A28" s="98" t="s">
        <v>167</v>
      </c>
      <c r="B28" s="109"/>
      <c r="C28" s="243" t="s">
        <v>338</v>
      </c>
      <c r="D28" s="555" t="s">
        <v>975</v>
      </c>
      <c r="E28" s="542">
        <v>0</v>
      </c>
    </row>
    <row r="29" spans="1:7" ht="15" x14ac:dyDescent="0.25">
      <c r="A29" s="879"/>
      <c r="B29" s="879"/>
      <c r="C29" s="244"/>
      <c r="D29" s="551"/>
      <c r="E29" s="551"/>
    </row>
    <row r="30" spans="1:7" ht="15" x14ac:dyDescent="0.25">
      <c r="A30" s="76" t="s">
        <v>538</v>
      </c>
      <c r="C30" s="231"/>
      <c r="D30" s="551"/>
      <c r="E30" s="551"/>
      <c r="G30" s="5"/>
    </row>
    <row r="31" spans="1:7" ht="15" x14ac:dyDescent="0.25">
      <c r="A31" s="7"/>
      <c r="B31" s="86" t="s">
        <v>164</v>
      </c>
      <c r="C31" s="231">
        <v>8274</v>
      </c>
      <c r="D31" s="551">
        <v>0</v>
      </c>
      <c r="E31" s="551"/>
      <c r="G31" s="5"/>
    </row>
    <row r="32" spans="1:7" ht="15" x14ac:dyDescent="0.25">
      <c r="A32" s="7"/>
      <c r="B32" s="86" t="s">
        <v>165</v>
      </c>
      <c r="C32" s="231">
        <v>8284</v>
      </c>
      <c r="D32" s="551">
        <v>0</v>
      </c>
      <c r="E32" s="551"/>
    </row>
    <row r="33" spans="1:5" ht="15" x14ac:dyDescent="0.25">
      <c r="A33" s="7"/>
      <c r="B33" s="86" t="s">
        <v>176</v>
      </c>
      <c r="C33" s="231">
        <v>8294</v>
      </c>
      <c r="D33" s="551">
        <v>0</v>
      </c>
      <c r="E33" s="551"/>
    </row>
    <row r="34" spans="1:5" ht="15" x14ac:dyDescent="0.25">
      <c r="A34" s="7"/>
      <c r="B34" s="86" t="s">
        <v>166</v>
      </c>
      <c r="C34" s="231">
        <v>8304</v>
      </c>
      <c r="D34" s="551">
        <v>0</v>
      </c>
      <c r="E34" s="551"/>
    </row>
    <row r="35" spans="1:5" ht="15" x14ac:dyDescent="0.25">
      <c r="A35" s="7"/>
      <c r="B35" s="86" t="s">
        <v>336</v>
      </c>
      <c r="C35" s="231">
        <v>8314</v>
      </c>
      <c r="D35" s="551">
        <v>0</v>
      </c>
      <c r="E35" s="551"/>
    </row>
    <row r="36" spans="1:5" ht="15" x14ac:dyDescent="0.25">
      <c r="A36" s="7"/>
      <c r="C36" s="231"/>
      <c r="D36" s="551"/>
      <c r="E36" s="551"/>
    </row>
    <row r="37" spans="1:5" ht="15" x14ac:dyDescent="0.25">
      <c r="A37" s="98" t="s">
        <v>167</v>
      </c>
      <c r="C37" s="247">
        <v>8324</v>
      </c>
      <c r="D37" s="555">
        <f>E28+D31-D32+D33-D34+D35</f>
        <v>0</v>
      </c>
      <c r="E37" s="555"/>
    </row>
    <row r="38" spans="1:5" ht="15" x14ac:dyDescent="0.25">
      <c r="C38" s="231"/>
      <c r="D38" s="551"/>
      <c r="E38" s="565"/>
    </row>
    <row r="39" spans="1:5" ht="15" x14ac:dyDescent="0.25">
      <c r="A39" s="98" t="s">
        <v>154</v>
      </c>
      <c r="C39" s="246" t="s">
        <v>337</v>
      </c>
      <c r="D39" s="551">
        <f>D15+D25-D37</f>
        <v>0</v>
      </c>
      <c r="E39" s="565"/>
    </row>
    <row r="40" spans="1:5" ht="14.25" x14ac:dyDescent="0.2">
      <c r="C40" s="245"/>
      <c r="D40" s="565"/>
      <c r="E40" s="565"/>
    </row>
    <row r="41" spans="1:5" s="7" customFormat="1" ht="15" x14ac:dyDescent="0.25">
      <c r="A41" s="76" t="s">
        <v>539</v>
      </c>
      <c r="B41" s="108"/>
      <c r="C41" s="245"/>
      <c r="D41" s="551"/>
      <c r="E41" s="551"/>
    </row>
    <row r="42" spans="1:5" ht="14.25" x14ac:dyDescent="0.2">
      <c r="C42" s="245"/>
      <c r="D42" s="565"/>
      <c r="E42" s="565"/>
    </row>
    <row r="43" spans="1:5" ht="15" x14ac:dyDescent="0.25">
      <c r="A43" s="76" t="s">
        <v>544</v>
      </c>
      <c r="C43" s="243">
        <v>250</v>
      </c>
      <c r="D43" s="551">
        <v>0</v>
      </c>
      <c r="E43" s="551">
        <v>0</v>
      </c>
    </row>
    <row r="44" spans="1:5" ht="15" x14ac:dyDescent="0.25">
      <c r="A44" s="111" t="s">
        <v>178</v>
      </c>
      <c r="C44" s="243">
        <v>251</v>
      </c>
      <c r="D44" s="551">
        <v>0</v>
      </c>
      <c r="E44" s="551">
        <v>0</v>
      </c>
    </row>
    <row r="45" spans="1:5" ht="15" x14ac:dyDescent="0.25">
      <c r="A45" s="111" t="s">
        <v>179</v>
      </c>
      <c r="C45" s="248">
        <v>252</v>
      </c>
      <c r="D45" s="554">
        <v>0</v>
      </c>
      <c r="E45" s="554">
        <v>0</v>
      </c>
    </row>
  </sheetData>
  <protectedRanges>
    <protectedRange sqref="D1:E65536 A1:IV1" name="Plage2"/>
  </protectedRanges>
  <mergeCells count="5">
    <mergeCell ref="H1:I1"/>
    <mergeCell ref="K1:L1"/>
    <mergeCell ref="A8:B8"/>
    <mergeCell ref="A29:B29"/>
    <mergeCell ref="B1:C1"/>
  </mergeCells>
  <phoneticPr fontId="0" type="noConversion"/>
  <pageMargins left="0.7" right="0.7" top="0.75" bottom="0.75" header="0.3" footer="0.3"/>
  <pageSetup paperSize="9" scale="84" fitToHeight="0" orientation="portrait" r:id="rId1"/>
  <colBreaks count="1" manualBreakCount="1">
    <brk id="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L45"/>
  <sheetViews>
    <sheetView zoomScaleNormal="100" workbookViewId="0">
      <selection activeCell="B1" sqref="B1:C1"/>
    </sheetView>
  </sheetViews>
  <sheetFormatPr defaultColWidth="11.42578125" defaultRowHeight="12.75" x14ac:dyDescent="0.2"/>
  <cols>
    <col min="1" max="1" width="4.7109375" style="5" customWidth="1"/>
    <col min="2" max="2" width="60.7109375" style="108" customWidth="1"/>
    <col min="3" max="3" width="7.28515625" style="257" customWidth="1"/>
    <col min="4" max="4" width="17.42578125" style="68" customWidth="1"/>
    <col min="5" max="5" width="14.85546875" style="68" bestFit="1" customWidth="1"/>
    <col min="6" max="6" width="12.7109375" customWidth="1"/>
  </cols>
  <sheetData>
    <row r="1" spans="1:12" s="20" customFormat="1" x14ac:dyDescent="0.2">
      <c r="A1" s="296" t="s">
        <v>78</v>
      </c>
      <c r="B1" s="868" t="str">
        <f>'1.'!U20</f>
        <v>0466398071</v>
      </c>
      <c r="C1" s="878"/>
      <c r="D1" s="369" t="s">
        <v>1180</v>
      </c>
      <c r="E1" s="577"/>
      <c r="F1" s="22"/>
      <c r="G1" s="21"/>
      <c r="H1" s="877"/>
      <c r="I1" s="875"/>
      <c r="J1" s="22"/>
      <c r="K1" s="875"/>
      <c r="L1" s="875"/>
    </row>
    <row r="2" spans="1:12" ht="15.75" x14ac:dyDescent="0.2">
      <c r="A2" s="50" t="s">
        <v>171</v>
      </c>
      <c r="B2" s="814"/>
    </row>
    <row r="3" spans="1:12" x14ac:dyDescent="0.2">
      <c r="A3" s="128" t="s">
        <v>183</v>
      </c>
      <c r="B3" s="135"/>
      <c r="C3" s="258" t="s">
        <v>36</v>
      </c>
      <c r="D3" s="110" t="s">
        <v>113</v>
      </c>
      <c r="E3" s="201" t="s">
        <v>79</v>
      </c>
    </row>
    <row r="4" spans="1:12" ht="15" x14ac:dyDescent="0.25">
      <c r="A4" s="76"/>
      <c r="B4" s="120"/>
      <c r="C4" s="241"/>
      <c r="D4" s="551"/>
      <c r="E4" s="551"/>
    </row>
    <row r="5" spans="1:12" ht="15" x14ac:dyDescent="0.25">
      <c r="A5" s="7"/>
      <c r="B5" s="120"/>
      <c r="C5" s="241"/>
      <c r="D5" s="551"/>
      <c r="E5" s="551"/>
    </row>
    <row r="6" spans="1:12" ht="15" x14ac:dyDescent="0.25">
      <c r="A6" s="7"/>
      <c r="B6" s="120"/>
      <c r="C6" s="241"/>
      <c r="D6" s="551"/>
      <c r="E6" s="551"/>
    </row>
    <row r="7" spans="1:12" ht="15" x14ac:dyDescent="0.25">
      <c r="A7" s="98" t="s">
        <v>161</v>
      </c>
      <c r="B7" s="113"/>
      <c r="C7" s="243" t="s">
        <v>645</v>
      </c>
      <c r="D7" s="555" t="s">
        <v>62</v>
      </c>
      <c r="E7" s="542">
        <v>0</v>
      </c>
    </row>
    <row r="8" spans="1:12" ht="15" x14ac:dyDescent="0.25">
      <c r="A8" s="879"/>
      <c r="B8" s="879"/>
      <c r="C8" s="244"/>
      <c r="D8" s="551"/>
      <c r="E8" s="551"/>
    </row>
    <row r="9" spans="1:12" ht="15" x14ac:dyDescent="0.25">
      <c r="A9" s="76" t="s">
        <v>538</v>
      </c>
      <c r="B9" s="112"/>
      <c r="C9" s="232"/>
      <c r="D9" s="551"/>
      <c r="E9" s="551"/>
    </row>
    <row r="10" spans="1:12" ht="15" x14ac:dyDescent="0.25">
      <c r="A10" s="7"/>
      <c r="B10" s="108" t="s">
        <v>162</v>
      </c>
      <c r="C10" s="231">
        <v>8165</v>
      </c>
      <c r="D10" s="551">
        <v>0</v>
      </c>
      <c r="E10" s="551"/>
    </row>
    <row r="11" spans="1:12" ht="15" x14ac:dyDescent="0.25">
      <c r="A11" s="7"/>
      <c r="B11" s="108" t="s">
        <v>163</v>
      </c>
      <c r="C11" s="231">
        <v>8175</v>
      </c>
      <c r="D11" s="551">
        <v>0</v>
      </c>
      <c r="E11" s="551"/>
    </row>
    <row r="12" spans="1:12" ht="15" x14ac:dyDescent="0.25">
      <c r="A12" s="7"/>
      <c r="B12" s="108" t="s">
        <v>706</v>
      </c>
      <c r="C12" s="231">
        <v>8185</v>
      </c>
      <c r="D12" s="551">
        <v>0</v>
      </c>
      <c r="E12" s="551"/>
    </row>
    <row r="13" spans="1:12" ht="15" x14ac:dyDescent="0.25">
      <c r="A13" s="7"/>
      <c r="B13" s="112"/>
      <c r="C13" s="231"/>
      <c r="D13" s="551"/>
      <c r="E13" s="551"/>
    </row>
    <row r="14" spans="1:12" ht="15" x14ac:dyDescent="0.25">
      <c r="A14" s="7"/>
      <c r="B14" s="112"/>
      <c r="C14" s="231"/>
      <c r="D14" s="551"/>
      <c r="E14" s="551"/>
    </row>
    <row r="15" spans="1:12" ht="15" x14ac:dyDescent="0.25">
      <c r="A15" s="98" t="s">
        <v>161</v>
      </c>
      <c r="B15" s="112"/>
      <c r="C15" s="247">
        <v>8195</v>
      </c>
      <c r="D15" s="555">
        <f>E7+D10-D11+D12</f>
        <v>0</v>
      </c>
      <c r="E15" s="555"/>
    </row>
    <row r="16" spans="1:12" ht="15" x14ac:dyDescent="0.25">
      <c r="A16" s="7"/>
      <c r="B16" s="112"/>
      <c r="C16" s="231"/>
      <c r="D16" s="551"/>
      <c r="E16" s="551"/>
    </row>
    <row r="17" spans="1:5" ht="15" x14ac:dyDescent="0.25">
      <c r="B17" s="112"/>
      <c r="C17" s="231"/>
      <c r="D17" s="551"/>
      <c r="E17" s="551"/>
    </row>
    <row r="18" spans="1:5" ht="15" x14ac:dyDescent="0.25">
      <c r="A18" s="98" t="s">
        <v>173</v>
      </c>
      <c r="B18" s="112"/>
      <c r="C18" s="231">
        <v>8255</v>
      </c>
      <c r="D18" s="555" t="s">
        <v>62</v>
      </c>
      <c r="E18" s="542">
        <v>0</v>
      </c>
    </row>
    <row r="19" spans="1:5" ht="15" x14ac:dyDescent="0.25">
      <c r="A19" s="76" t="s">
        <v>538</v>
      </c>
      <c r="B19" s="112"/>
      <c r="C19" s="231"/>
      <c r="D19" s="551"/>
      <c r="E19" s="551"/>
    </row>
    <row r="20" spans="1:5" ht="15" x14ac:dyDescent="0.25">
      <c r="B20" s="108" t="s">
        <v>164</v>
      </c>
      <c r="C20" s="231">
        <v>8215</v>
      </c>
      <c r="D20" s="551">
        <v>0</v>
      </c>
      <c r="E20" s="551"/>
    </row>
    <row r="21" spans="1:5" ht="15" x14ac:dyDescent="0.25">
      <c r="B21" s="108" t="s">
        <v>174</v>
      </c>
      <c r="C21" s="231">
        <v>8225</v>
      </c>
      <c r="D21" s="551">
        <v>0</v>
      </c>
      <c r="E21" s="551"/>
    </row>
    <row r="22" spans="1:5" ht="15" x14ac:dyDescent="0.25">
      <c r="B22" s="108" t="s">
        <v>175</v>
      </c>
      <c r="C22" s="231">
        <v>8235</v>
      </c>
      <c r="D22" s="551">
        <v>0</v>
      </c>
      <c r="E22" s="551"/>
    </row>
    <row r="23" spans="1:5" ht="15" x14ac:dyDescent="0.25">
      <c r="B23" s="86" t="s">
        <v>707</v>
      </c>
      <c r="C23" s="231">
        <v>8245</v>
      </c>
      <c r="D23" s="551">
        <v>0</v>
      </c>
      <c r="E23" s="551"/>
    </row>
    <row r="24" spans="1:5" ht="15" x14ac:dyDescent="0.25">
      <c r="B24" s="112"/>
      <c r="C24" s="231"/>
      <c r="D24" s="551"/>
      <c r="E24" s="551"/>
    </row>
    <row r="25" spans="1:5" ht="15" x14ac:dyDescent="0.25">
      <c r="A25" s="98" t="s">
        <v>173</v>
      </c>
      <c r="B25" s="112"/>
      <c r="C25" s="231">
        <v>8325</v>
      </c>
      <c r="D25" s="555">
        <f>E18+D20+D21-D22+D23</f>
        <v>0</v>
      </c>
      <c r="E25" s="551"/>
    </row>
    <row r="26" spans="1:5" ht="15" x14ac:dyDescent="0.25">
      <c r="A26" s="7"/>
      <c r="B26" s="112"/>
      <c r="C26" s="231"/>
      <c r="D26" s="551"/>
      <c r="E26" s="551"/>
    </row>
    <row r="27" spans="1:5" ht="15" x14ac:dyDescent="0.25">
      <c r="A27" s="7"/>
      <c r="B27" s="112"/>
      <c r="C27" s="231"/>
      <c r="D27" s="551"/>
      <c r="E27" s="551"/>
    </row>
    <row r="28" spans="1:5" ht="15" x14ac:dyDescent="0.25">
      <c r="A28" s="98" t="s">
        <v>167</v>
      </c>
      <c r="B28" s="113"/>
      <c r="C28" s="232"/>
      <c r="D28" s="555" t="s">
        <v>62</v>
      </c>
      <c r="E28" s="542">
        <v>0</v>
      </c>
    </row>
    <row r="29" spans="1:5" ht="15" x14ac:dyDescent="0.25">
      <c r="A29" s="879"/>
      <c r="B29" s="879"/>
      <c r="C29" s="232"/>
      <c r="D29" s="551"/>
      <c r="E29" s="551"/>
    </row>
    <row r="30" spans="1:5" ht="15" x14ac:dyDescent="0.25">
      <c r="A30" s="76" t="s">
        <v>538</v>
      </c>
      <c r="B30" s="112"/>
      <c r="C30" s="232"/>
      <c r="D30" s="551"/>
      <c r="E30" s="551"/>
    </row>
    <row r="31" spans="1:5" ht="15" x14ac:dyDescent="0.25">
      <c r="A31" s="7"/>
      <c r="B31" s="86" t="s">
        <v>164</v>
      </c>
      <c r="C31" s="231">
        <v>8275</v>
      </c>
      <c r="D31" s="551">
        <v>0</v>
      </c>
      <c r="E31" s="551"/>
    </row>
    <row r="32" spans="1:5" ht="15" x14ac:dyDescent="0.25">
      <c r="A32" s="7"/>
      <c r="B32" s="86" t="s">
        <v>165</v>
      </c>
      <c r="C32" s="244">
        <v>8285</v>
      </c>
      <c r="D32" s="551">
        <v>0</v>
      </c>
      <c r="E32" s="551"/>
    </row>
    <row r="33" spans="1:5" ht="15" x14ac:dyDescent="0.25">
      <c r="A33" s="7"/>
      <c r="B33" s="86" t="s">
        <v>176</v>
      </c>
      <c r="C33" s="231">
        <v>8295</v>
      </c>
      <c r="D33" s="551">
        <v>0</v>
      </c>
      <c r="E33" s="551"/>
    </row>
    <row r="34" spans="1:5" ht="15" x14ac:dyDescent="0.25">
      <c r="A34" s="7"/>
      <c r="B34" s="86" t="s">
        <v>166</v>
      </c>
      <c r="C34" s="231">
        <v>8305</v>
      </c>
      <c r="D34" s="564">
        <v>0</v>
      </c>
      <c r="E34" s="551"/>
    </row>
    <row r="35" spans="1:5" ht="15" x14ac:dyDescent="0.25">
      <c r="A35" s="7"/>
      <c r="B35" s="86" t="s">
        <v>707</v>
      </c>
      <c r="C35" s="231">
        <v>8315</v>
      </c>
      <c r="D35" s="564">
        <v>0</v>
      </c>
      <c r="E35" s="551"/>
    </row>
    <row r="36" spans="1:5" ht="15" x14ac:dyDescent="0.25">
      <c r="A36" s="7"/>
      <c r="B36" s="112"/>
      <c r="C36" s="231"/>
      <c r="D36" s="564"/>
      <c r="E36" s="551"/>
    </row>
    <row r="37" spans="1:5" ht="15" x14ac:dyDescent="0.25">
      <c r="A37" s="98" t="s">
        <v>167</v>
      </c>
      <c r="C37" s="247">
        <v>8325</v>
      </c>
      <c r="D37" s="555">
        <f>E28+D31-D32+D33-D34+D35</f>
        <v>0</v>
      </c>
      <c r="E37" s="555"/>
    </row>
    <row r="38" spans="1:5" ht="15" x14ac:dyDescent="0.25">
      <c r="C38" s="231"/>
      <c r="D38" s="551"/>
      <c r="E38" s="565"/>
    </row>
    <row r="39" spans="1:5" ht="15" x14ac:dyDescent="0.25">
      <c r="A39" s="98" t="s">
        <v>154</v>
      </c>
      <c r="C39" s="336" t="s">
        <v>708</v>
      </c>
      <c r="D39" s="551">
        <f>D15+D25-D37</f>
        <v>0</v>
      </c>
      <c r="E39" s="565"/>
    </row>
    <row r="40" spans="1:5" ht="15" x14ac:dyDescent="0.25">
      <c r="C40" s="255"/>
      <c r="D40" s="554"/>
      <c r="E40" s="566"/>
    </row>
    <row r="41" spans="1:5" s="7" customFormat="1" x14ac:dyDescent="0.2">
      <c r="A41" s="208"/>
      <c r="B41" s="212"/>
      <c r="C41" s="213"/>
      <c r="D41" s="578"/>
      <c r="E41" s="10"/>
    </row>
    <row r="42" spans="1:5" x14ac:dyDescent="0.2">
      <c r="A42" s="209"/>
      <c r="B42" s="213"/>
      <c r="C42" s="270"/>
      <c r="D42" s="579"/>
    </row>
    <row r="43" spans="1:5" x14ac:dyDescent="0.2">
      <c r="A43" s="210"/>
      <c r="B43" s="213"/>
      <c r="C43" s="270"/>
      <c r="D43" s="579"/>
    </row>
    <row r="44" spans="1:5" x14ac:dyDescent="0.2">
      <c r="A44" s="211"/>
      <c r="B44" s="213"/>
      <c r="C44" s="270"/>
      <c r="D44" s="579"/>
    </row>
    <row r="45" spans="1:5" x14ac:dyDescent="0.2">
      <c r="A45" s="211"/>
      <c r="B45" s="213"/>
      <c r="C45" s="270"/>
      <c r="D45" s="579"/>
    </row>
  </sheetData>
  <protectedRanges>
    <protectedRange sqref="D1:E65536 A1:IV1" name="Plage2"/>
  </protectedRanges>
  <mergeCells count="5">
    <mergeCell ref="H1:I1"/>
    <mergeCell ref="K1:L1"/>
    <mergeCell ref="A8:B8"/>
    <mergeCell ref="A29:B29"/>
    <mergeCell ref="B1:C1"/>
  </mergeCells>
  <phoneticPr fontId="0" type="noConversion"/>
  <pageMargins left="0.7" right="0.7" top="0.75" bottom="0.75" header="0.3" footer="0.3"/>
  <pageSetup paperSize="9" scale="85"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L46"/>
  <sheetViews>
    <sheetView zoomScaleNormal="100" workbookViewId="0">
      <selection activeCell="B1" sqref="B1:C1"/>
    </sheetView>
  </sheetViews>
  <sheetFormatPr defaultColWidth="11.42578125" defaultRowHeight="12.75" x14ac:dyDescent="0.2"/>
  <cols>
    <col min="1" max="1" width="4.7109375" style="5" customWidth="1"/>
    <col min="2" max="2" width="63.7109375" style="108" customWidth="1"/>
    <col min="3" max="3" width="7.28515625" style="235" customWidth="1"/>
    <col min="4" max="4" width="16" style="68" customWidth="1"/>
    <col min="5" max="5" width="14.85546875" style="68" bestFit="1" customWidth="1"/>
    <col min="6" max="6" width="12.7109375" customWidth="1"/>
  </cols>
  <sheetData>
    <row r="1" spans="1:12" s="20" customFormat="1" x14ac:dyDescent="0.2">
      <c r="A1" s="296" t="s">
        <v>78</v>
      </c>
      <c r="B1" s="868" t="str">
        <f>'1.'!U20</f>
        <v>0466398071</v>
      </c>
      <c r="C1" s="878"/>
      <c r="D1" s="580" t="s">
        <v>1181</v>
      </c>
      <c r="E1" s="577"/>
      <c r="F1" s="22"/>
      <c r="G1" s="21"/>
      <c r="H1" s="877"/>
      <c r="I1" s="875"/>
      <c r="J1" s="22"/>
      <c r="K1" s="875"/>
      <c r="L1" s="875"/>
    </row>
    <row r="2" spans="1:12" ht="15.75" x14ac:dyDescent="0.2">
      <c r="A2" s="50" t="s">
        <v>171</v>
      </c>
      <c r="B2" s="122"/>
    </row>
    <row r="3" spans="1:12" x14ac:dyDescent="0.2">
      <c r="A3" s="128" t="s">
        <v>184</v>
      </c>
      <c r="B3" s="135"/>
      <c r="C3" s="258" t="s">
        <v>36</v>
      </c>
      <c r="D3" s="110" t="s">
        <v>113</v>
      </c>
      <c r="E3" s="110" t="s">
        <v>79</v>
      </c>
    </row>
    <row r="4" spans="1:12" ht="15" x14ac:dyDescent="0.25">
      <c r="A4" s="76"/>
      <c r="C4" s="241"/>
      <c r="D4" s="551"/>
      <c r="E4" s="551"/>
    </row>
    <row r="5" spans="1:12" ht="15" x14ac:dyDescent="0.25">
      <c r="A5" s="7"/>
      <c r="B5" s="120"/>
      <c r="C5" s="241"/>
      <c r="D5" s="551"/>
      <c r="E5" s="551"/>
    </row>
    <row r="6" spans="1:12" ht="15" x14ac:dyDescent="0.25">
      <c r="A6" s="7"/>
      <c r="B6" s="120"/>
      <c r="C6" s="241"/>
      <c r="D6" s="551"/>
      <c r="E6" s="551"/>
      <c r="G6" s="17"/>
    </row>
    <row r="7" spans="1:12" ht="15" x14ac:dyDescent="0.25">
      <c r="A7" s="98" t="s">
        <v>161</v>
      </c>
      <c r="B7" s="113"/>
      <c r="C7" s="232">
        <v>8196</v>
      </c>
      <c r="D7" s="555" t="s">
        <v>62</v>
      </c>
      <c r="E7" s="542">
        <v>0</v>
      </c>
    </row>
    <row r="8" spans="1:12" ht="15" x14ac:dyDescent="0.25">
      <c r="A8" s="879"/>
      <c r="B8" s="879"/>
      <c r="C8" s="244"/>
      <c r="D8" s="551"/>
      <c r="E8" s="551"/>
    </row>
    <row r="9" spans="1:12" ht="15" x14ac:dyDescent="0.25">
      <c r="A9" s="76" t="s">
        <v>538</v>
      </c>
      <c r="B9" s="112"/>
      <c r="C9" s="231"/>
      <c r="D9" s="551"/>
      <c r="E9" s="551"/>
    </row>
    <row r="10" spans="1:12" ht="15" x14ac:dyDescent="0.25">
      <c r="A10" s="7"/>
      <c r="B10" s="108" t="s">
        <v>162</v>
      </c>
      <c r="C10" s="231">
        <v>8166</v>
      </c>
      <c r="D10" s="551">
        <v>0</v>
      </c>
      <c r="E10" s="551"/>
    </row>
    <row r="11" spans="1:12" ht="15" x14ac:dyDescent="0.25">
      <c r="A11" s="7"/>
      <c r="B11" s="108" t="s">
        <v>163</v>
      </c>
      <c r="C11" s="231">
        <v>8176</v>
      </c>
      <c r="D11" s="551">
        <v>0</v>
      </c>
      <c r="E11" s="551"/>
    </row>
    <row r="12" spans="1:12" ht="15" x14ac:dyDescent="0.25">
      <c r="A12" s="7"/>
      <c r="B12" s="108" t="s">
        <v>706</v>
      </c>
      <c r="C12" s="231">
        <v>8186</v>
      </c>
      <c r="D12" s="551">
        <v>0</v>
      </c>
      <c r="E12" s="551"/>
    </row>
    <row r="13" spans="1:12" ht="15" x14ac:dyDescent="0.25">
      <c r="A13" s="7"/>
      <c r="B13" s="112"/>
      <c r="C13" s="231"/>
      <c r="D13" s="551"/>
      <c r="E13" s="551"/>
    </row>
    <row r="14" spans="1:12" ht="15" x14ac:dyDescent="0.25">
      <c r="A14" s="7"/>
      <c r="B14" s="112"/>
      <c r="C14" s="231"/>
      <c r="D14" s="551"/>
      <c r="E14" s="551"/>
    </row>
    <row r="15" spans="1:12" ht="15" x14ac:dyDescent="0.25">
      <c r="A15" s="98" t="s">
        <v>161</v>
      </c>
      <c r="B15" s="112"/>
      <c r="C15" s="247">
        <v>8196</v>
      </c>
      <c r="D15" s="555">
        <f>E7+D10-D11+D12</f>
        <v>0</v>
      </c>
      <c r="E15" s="555"/>
    </row>
    <row r="16" spans="1:12" ht="15" x14ac:dyDescent="0.25">
      <c r="A16" s="7"/>
      <c r="B16" s="112"/>
      <c r="C16" s="231"/>
      <c r="D16" s="551"/>
      <c r="E16" s="551"/>
    </row>
    <row r="17" spans="1:5" ht="15" x14ac:dyDescent="0.25">
      <c r="B17" s="112"/>
      <c r="C17" s="231"/>
      <c r="D17" s="551"/>
      <c r="E17" s="551"/>
    </row>
    <row r="18" spans="1:5" ht="15" x14ac:dyDescent="0.25">
      <c r="A18" s="98" t="s">
        <v>173</v>
      </c>
      <c r="B18" s="112"/>
      <c r="C18" s="231">
        <v>8256</v>
      </c>
      <c r="D18" s="555" t="s">
        <v>62</v>
      </c>
      <c r="E18" s="542">
        <v>0</v>
      </c>
    </row>
    <row r="19" spans="1:5" ht="15" x14ac:dyDescent="0.25">
      <c r="A19" s="76" t="s">
        <v>538</v>
      </c>
      <c r="B19" s="112"/>
      <c r="C19" s="231"/>
      <c r="D19" s="551"/>
      <c r="E19" s="551"/>
    </row>
    <row r="20" spans="1:5" ht="15" x14ac:dyDescent="0.25">
      <c r="B20" s="108" t="s">
        <v>164</v>
      </c>
      <c r="C20" s="231">
        <v>8216</v>
      </c>
      <c r="D20" s="551">
        <v>0</v>
      </c>
      <c r="E20" s="551"/>
    </row>
    <row r="21" spans="1:5" ht="15" x14ac:dyDescent="0.25">
      <c r="B21" s="108" t="s">
        <v>174</v>
      </c>
      <c r="C21" s="231">
        <v>8226</v>
      </c>
      <c r="D21" s="551">
        <v>0</v>
      </c>
      <c r="E21" s="551"/>
    </row>
    <row r="22" spans="1:5" ht="15" x14ac:dyDescent="0.25">
      <c r="B22" s="108" t="s">
        <v>175</v>
      </c>
      <c r="C22" s="231">
        <v>8236</v>
      </c>
      <c r="D22" s="551">
        <v>0</v>
      </c>
      <c r="E22" s="551"/>
    </row>
    <row r="23" spans="1:5" ht="15" x14ac:dyDescent="0.25">
      <c r="B23" s="86" t="s">
        <v>707</v>
      </c>
      <c r="C23" s="231">
        <v>8246</v>
      </c>
      <c r="D23" s="551">
        <v>0</v>
      </c>
      <c r="E23" s="551"/>
    </row>
    <row r="24" spans="1:5" ht="15" x14ac:dyDescent="0.25">
      <c r="B24" s="112"/>
      <c r="C24" s="231"/>
      <c r="D24" s="551"/>
      <c r="E24" s="551"/>
    </row>
    <row r="25" spans="1:5" ht="15" x14ac:dyDescent="0.25">
      <c r="A25" s="98" t="s">
        <v>173</v>
      </c>
      <c r="B25" s="112"/>
      <c r="C25" s="231">
        <v>8256</v>
      </c>
      <c r="D25" s="555">
        <f>E18+D20+D21-D22+D23</f>
        <v>0</v>
      </c>
      <c r="E25" s="551"/>
    </row>
    <row r="26" spans="1:5" ht="15" x14ac:dyDescent="0.25">
      <c r="A26" s="7"/>
      <c r="B26" s="112"/>
      <c r="C26" s="231"/>
      <c r="D26" s="551"/>
      <c r="E26" s="551"/>
    </row>
    <row r="27" spans="1:5" ht="15" x14ac:dyDescent="0.25">
      <c r="A27" s="7"/>
      <c r="B27" s="112"/>
      <c r="C27" s="231"/>
      <c r="D27" s="551"/>
      <c r="E27" s="551"/>
    </row>
    <row r="28" spans="1:5" ht="15" x14ac:dyDescent="0.25">
      <c r="A28" s="98" t="s">
        <v>167</v>
      </c>
      <c r="B28" s="113"/>
      <c r="C28" s="243">
        <v>8326</v>
      </c>
      <c r="D28" s="555" t="s">
        <v>62</v>
      </c>
      <c r="E28" s="542">
        <v>0</v>
      </c>
    </row>
    <row r="29" spans="1:5" ht="15" x14ac:dyDescent="0.25">
      <c r="A29" s="879"/>
      <c r="B29" s="879"/>
      <c r="C29" s="244"/>
      <c r="D29" s="551"/>
      <c r="E29" s="551"/>
    </row>
    <row r="30" spans="1:5" ht="15" x14ac:dyDescent="0.25">
      <c r="A30" s="76" t="s">
        <v>538</v>
      </c>
      <c r="B30" s="112"/>
      <c r="C30" s="231"/>
      <c r="D30" s="551"/>
      <c r="E30" s="551"/>
    </row>
    <row r="31" spans="1:5" ht="15" x14ac:dyDescent="0.25">
      <c r="A31" s="7"/>
      <c r="B31" s="86" t="s">
        <v>164</v>
      </c>
      <c r="C31" s="231">
        <v>8276</v>
      </c>
      <c r="D31" s="551">
        <v>0</v>
      </c>
      <c r="E31" s="551"/>
    </row>
    <row r="32" spans="1:5" ht="15" x14ac:dyDescent="0.25">
      <c r="A32" s="7"/>
      <c r="B32" s="86" t="s">
        <v>165</v>
      </c>
      <c r="C32" s="231">
        <v>8286</v>
      </c>
      <c r="D32" s="551">
        <v>0</v>
      </c>
      <c r="E32" s="551"/>
    </row>
    <row r="33" spans="1:6" ht="15" x14ac:dyDescent="0.25">
      <c r="A33" s="7"/>
      <c r="B33" s="86" t="s">
        <v>176</v>
      </c>
      <c r="C33" s="231">
        <v>8296</v>
      </c>
      <c r="D33" s="551">
        <v>0</v>
      </c>
      <c r="E33" s="551"/>
    </row>
    <row r="34" spans="1:6" ht="15" x14ac:dyDescent="0.25">
      <c r="A34" s="7"/>
      <c r="B34" s="86" t="s">
        <v>166</v>
      </c>
      <c r="C34" s="231">
        <v>8306</v>
      </c>
      <c r="D34" s="564">
        <v>0</v>
      </c>
      <c r="E34" s="551"/>
    </row>
    <row r="35" spans="1:6" ht="15" x14ac:dyDescent="0.25">
      <c r="A35" s="7"/>
      <c r="B35" s="86" t="s">
        <v>707</v>
      </c>
      <c r="C35" s="231">
        <v>8316</v>
      </c>
      <c r="D35" s="564">
        <v>0</v>
      </c>
      <c r="E35" s="551"/>
    </row>
    <row r="36" spans="1:6" ht="15" x14ac:dyDescent="0.25">
      <c r="A36" s="7"/>
      <c r="B36" s="112"/>
      <c r="C36" s="231"/>
      <c r="D36" s="564"/>
      <c r="E36" s="551"/>
    </row>
    <row r="37" spans="1:6" ht="15" x14ac:dyDescent="0.25">
      <c r="A37" s="98" t="s">
        <v>167</v>
      </c>
      <c r="C37" s="247">
        <v>8326</v>
      </c>
      <c r="D37" s="555">
        <f>E28+D31-D32+D33-D34+D35</f>
        <v>0</v>
      </c>
      <c r="E37" s="555"/>
    </row>
    <row r="38" spans="1:6" ht="15" x14ac:dyDescent="0.25">
      <c r="C38" s="231"/>
      <c r="D38" s="551"/>
      <c r="E38" s="565"/>
    </row>
    <row r="39" spans="1:6" ht="15" x14ac:dyDescent="0.25">
      <c r="A39" s="98" t="s">
        <v>154</v>
      </c>
      <c r="C39" s="336" t="s">
        <v>709</v>
      </c>
      <c r="D39" s="551">
        <f>D15+D25-D37</f>
        <v>0</v>
      </c>
      <c r="E39" s="565"/>
    </row>
    <row r="40" spans="1:6" ht="14.25" x14ac:dyDescent="0.2">
      <c r="C40" s="243"/>
      <c r="D40" s="565"/>
      <c r="E40" s="565"/>
    </row>
    <row r="41" spans="1:6" s="7" customFormat="1" ht="14.25" x14ac:dyDescent="0.2">
      <c r="A41" s="5"/>
      <c r="B41" s="108"/>
      <c r="C41" s="255"/>
      <c r="D41" s="566"/>
      <c r="E41" s="566"/>
      <c r="F41"/>
    </row>
    <row r="42" spans="1:6" x14ac:dyDescent="0.2">
      <c r="A42" s="208"/>
      <c r="B42" s="212"/>
      <c r="C42" s="271"/>
      <c r="D42" s="578"/>
      <c r="E42" s="10"/>
      <c r="F42" s="7"/>
    </row>
    <row r="43" spans="1:6" x14ac:dyDescent="0.2">
      <c r="A43" s="209"/>
      <c r="B43" s="213"/>
      <c r="C43" s="271"/>
      <c r="D43" s="579"/>
    </row>
    <row r="44" spans="1:6" x14ac:dyDescent="0.2">
      <c r="A44" s="210"/>
      <c r="B44" s="213"/>
      <c r="C44" s="271"/>
      <c r="D44" s="579"/>
    </row>
    <row r="45" spans="1:6" x14ac:dyDescent="0.2">
      <c r="A45" s="211"/>
      <c r="B45" s="213"/>
      <c r="C45" s="271"/>
      <c r="D45" s="579"/>
    </row>
    <row r="46" spans="1:6" x14ac:dyDescent="0.2">
      <c r="A46" s="211"/>
      <c r="B46" s="213"/>
      <c r="C46" s="271"/>
      <c r="D46" s="579"/>
    </row>
  </sheetData>
  <protectedRanges>
    <protectedRange sqref="D1:E65536 A1:IV1" name="Plage2"/>
  </protectedRanges>
  <mergeCells count="5">
    <mergeCell ref="H1:I1"/>
    <mergeCell ref="K1:L1"/>
    <mergeCell ref="A8:B8"/>
    <mergeCell ref="A29:B29"/>
    <mergeCell ref="B1:C1"/>
  </mergeCells>
  <phoneticPr fontId="0" type="noConversion"/>
  <pageMargins left="0.7" right="0.7" top="0.75" bottom="0.75" header="0.3" footer="0.3"/>
  <pageSetup paperSize="9" scale="83" fitToHeight="0"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5"/>
  <sheetViews>
    <sheetView zoomScaleNormal="100" workbookViewId="0">
      <selection activeCell="B2" sqref="B2:C2"/>
    </sheetView>
  </sheetViews>
  <sheetFormatPr defaultColWidth="9.140625" defaultRowHeight="17.25" x14ac:dyDescent="0.2"/>
  <cols>
    <col min="1" max="1" width="10.140625" style="778" customWidth="1"/>
    <col min="2" max="2" width="8.7109375" style="778" customWidth="1"/>
    <col min="3" max="3" width="13.85546875" style="778" customWidth="1"/>
    <col min="4" max="4" width="10" style="778" customWidth="1"/>
    <col min="5" max="5" width="21.28515625" style="778" customWidth="1"/>
    <col min="6" max="6" width="27.28515625" style="778" customWidth="1"/>
    <col min="7" max="253" width="9.140625" style="778"/>
    <col min="254" max="254" width="10.140625" style="778" customWidth="1"/>
    <col min="255" max="255" width="38.7109375" style="778" customWidth="1"/>
    <col min="256" max="256" width="25.85546875" style="778" customWidth="1"/>
    <col min="257" max="257" width="18.42578125" style="778" customWidth="1"/>
    <col min="258" max="258" width="27.28515625" style="778" customWidth="1"/>
    <col min="259" max="259" width="15.85546875" style="778" customWidth="1"/>
    <col min="260" max="260" width="8.28515625" style="778" customWidth="1"/>
    <col min="261" max="261" width="10.140625" style="778" customWidth="1"/>
    <col min="262" max="262" width="27.28515625" style="778" customWidth="1"/>
    <col min="263" max="509" width="9.140625" style="778"/>
    <col min="510" max="510" width="10.140625" style="778" customWidth="1"/>
    <col min="511" max="511" width="38.7109375" style="778" customWidth="1"/>
    <col min="512" max="512" width="25.85546875" style="778" customWidth="1"/>
    <col min="513" max="513" width="18.42578125" style="778" customWidth="1"/>
    <col min="514" max="514" width="27.28515625" style="778" customWidth="1"/>
    <col min="515" max="515" width="15.85546875" style="778" customWidth="1"/>
    <col min="516" max="516" width="8.28515625" style="778" customWidth="1"/>
    <col min="517" max="517" width="10.140625" style="778" customWidth="1"/>
    <col min="518" max="518" width="27.28515625" style="778" customWidth="1"/>
    <col min="519" max="765" width="9.140625" style="778"/>
    <col min="766" max="766" width="10.140625" style="778" customWidth="1"/>
    <col min="767" max="767" width="38.7109375" style="778" customWidth="1"/>
    <col min="768" max="768" width="25.85546875" style="778" customWidth="1"/>
    <col min="769" max="769" width="18.42578125" style="778" customWidth="1"/>
    <col min="770" max="770" width="27.28515625" style="778" customWidth="1"/>
    <col min="771" max="771" width="15.85546875" style="778" customWidth="1"/>
    <col min="772" max="772" width="8.28515625" style="778" customWidth="1"/>
    <col min="773" max="773" width="10.140625" style="778" customWidth="1"/>
    <col min="774" max="774" width="27.28515625" style="778" customWidth="1"/>
    <col min="775" max="1021" width="9.140625" style="778"/>
    <col min="1022" max="1022" width="10.140625" style="778" customWidth="1"/>
    <col min="1023" max="1023" width="38.7109375" style="778" customWidth="1"/>
    <col min="1024" max="1024" width="25.85546875" style="778" customWidth="1"/>
    <col min="1025" max="1025" width="18.42578125" style="778" customWidth="1"/>
    <col min="1026" max="1026" width="27.28515625" style="778" customWidth="1"/>
    <col min="1027" max="1027" width="15.85546875" style="778" customWidth="1"/>
    <col min="1028" max="1028" width="8.28515625" style="778" customWidth="1"/>
    <col min="1029" max="1029" width="10.140625" style="778" customWidth="1"/>
    <col min="1030" max="1030" width="27.28515625" style="778" customWidth="1"/>
    <col min="1031" max="1277" width="9.140625" style="778"/>
    <col min="1278" max="1278" width="10.140625" style="778" customWidth="1"/>
    <col min="1279" max="1279" width="38.7109375" style="778" customWidth="1"/>
    <col min="1280" max="1280" width="25.85546875" style="778" customWidth="1"/>
    <col min="1281" max="1281" width="18.42578125" style="778" customWidth="1"/>
    <col min="1282" max="1282" width="27.28515625" style="778" customWidth="1"/>
    <col min="1283" max="1283" width="15.85546875" style="778" customWidth="1"/>
    <col min="1284" max="1284" width="8.28515625" style="778" customWidth="1"/>
    <col min="1285" max="1285" width="10.140625" style="778" customWidth="1"/>
    <col min="1286" max="1286" width="27.28515625" style="778" customWidth="1"/>
    <col min="1287" max="1533" width="9.140625" style="778"/>
    <col min="1534" max="1534" width="10.140625" style="778" customWidth="1"/>
    <col min="1535" max="1535" width="38.7109375" style="778" customWidth="1"/>
    <col min="1536" max="1536" width="25.85546875" style="778" customWidth="1"/>
    <col min="1537" max="1537" width="18.42578125" style="778" customWidth="1"/>
    <col min="1538" max="1538" width="27.28515625" style="778" customWidth="1"/>
    <col min="1539" max="1539" width="15.85546875" style="778" customWidth="1"/>
    <col min="1540" max="1540" width="8.28515625" style="778" customWidth="1"/>
    <col min="1541" max="1541" width="10.140625" style="778" customWidth="1"/>
    <col min="1542" max="1542" width="27.28515625" style="778" customWidth="1"/>
    <col min="1543" max="1789" width="9.140625" style="778"/>
    <col min="1790" max="1790" width="10.140625" style="778" customWidth="1"/>
    <col min="1791" max="1791" width="38.7109375" style="778" customWidth="1"/>
    <col min="1792" max="1792" width="25.85546875" style="778" customWidth="1"/>
    <col min="1793" max="1793" width="18.42578125" style="778" customWidth="1"/>
    <col min="1794" max="1794" width="27.28515625" style="778" customWidth="1"/>
    <col min="1795" max="1795" width="15.85546875" style="778" customWidth="1"/>
    <col min="1796" max="1796" width="8.28515625" style="778" customWidth="1"/>
    <col min="1797" max="1797" width="10.140625" style="778" customWidth="1"/>
    <col min="1798" max="1798" width="27.28515625" style="778" customWidth="1"/>
    <col min="1799" max="2045" width="9.140625" style="778"/>
    <col min="2046" max="2046" width="10.140625" style="778" customWidth="1"/>
    <col min="2047" max="2047" width="38.7109375" style="778" customWidth="1"/>
    <col min="2048" max="2048" width="25.85546875" style="778" customWidth="1"/>
    <col min="2049" max="2049" width="18.42578125" style="778" customWidth="1"/>
    <col min="2050" max="2050" width="27.28515625" style="778" customWidth="1"/>
    <col min="2051" max="2051" width="15.85546875" style="778" customWidth="1"/>
    <col min="2052" max="2052" width="8.28515625" style="778" customWidth="1"/>
    <col min="2053" max="2053" width="10.140625" style="778" customWidth="1"/>
    <col min="2054" max="2054" width="27.28515625" style="778" customWidth="1"/>
    <col min="2055" max="2301" width="9.140625" style="778"/>
    <col min="2302" max="2302" width="10.140625" style="778" customWidth="1"/>
    <col min="2303" max="2303" width="38.7109375" style="778" customWidth="1"/>
    <col min="2304" max="2304" width="25.85546875" style="778" customWidth="1"/>
    <col min="2305" max="2305" width="18.42578125" style="778" customWidth="1"/>
    <col min="2306" max="2306" width="27.28515625" style="778" customWidth="1"/>
    <col min="2307" max="2307" width="15.85546875" style="778" customWidth="1"/>
    <col min="2308" max="2308" width="8.28515625" style="778" customWidth="1"/>
    <col min="2309" max="2309" width="10.140625" style="778" customWidth="1"/>
    <col min="2310" max="2310" width="27.28515625" style="778" customWidth="1"/>
    <col min="2311" max="2557" width="9.140625" style="778"/>
    <col min="2558" max="2558" width="10.140625" style="778" customWidth="1"/>
    <col min="2559" max="2559" width="38.7109375" style="778" customWidth="1"/>
    <col min="2560" max="2560" width="25.85546875" style="778" customWidth="1"/>
    <col min="2561" max="2561" width="18.42578125" style="778" customWidth="1"/>
    <col min="2562" max="2562" width="27.28515625" style="778" customWidth="1"/>
    <col min="2563" max="2563" width="15.85546875" style="778" customWidth="1"/>
    <col min="2564" max="2564" width="8.28515625" style="778" customWidth="1"/>
    <col min="2565" max="2565" width="10.140625" style="778" customWidth="1"/>
    <col min="2566" max="2566" width="27.28515625" style="778" customWidth="1"/>
    <col min="2567" max="2813" width="9.140625" style="778"/>
    <col min="2814" max="2814" width="10.140625" style="778" customWidth="1"/>
    <col min="2815" max="2815" width="38.7109375" style="778" customWidth="1"/>
    <col min="2816" max="2816" width="25.85546875" style="778" customWidth="1"/>
    <col min="2817" max="2817" width="18.42578125" style="778" customWidth="1"/>
    <col min="2818" max="2818" width="27.28515625" style="778" customWidth="1"/>
    <col min="2819" max="2819" width="15.85546875" style="778" customWidth="1"/>
    <col min="2820" max="2820" width="8.28515625" style="778" customWidth="1"/>
    <col min="2821" max="2821" width="10.140625" style="778" customWidth="1"/>
    <col min="2822" max="2822" width="27.28515625" style="778" customWidth="1"/>
    <col min="2823" max="3069" width="9.140625" style="778"/>
    <col min="3070" max="3070" width="10.140625" style="778" customWidth="1"/>
    <col min="3071" max="3071" width="38.7109375" style="778" customWidth="1"/>
    <col min="3072" max="3072" width="25.85546875" style="778" customWidth="1"/>
    <col min="3073" max="3073" width="18.42578125" style="778" customWidth="1"/>
    <col min="3074" max="3074" width="27.28515625" style="778" customWidth="1"/>
    <col min="3075" max="3075" width="15.85546875" style="778" customWidth="1"/>
    <col min="3076" max="3076" width="8.28515625" style="778" customWidth="1"/>
    <col min="3077" max="3077" width="10.140625" style="778" customWidth="1"/>
    <col min="3078" max="3078" width="27.28515625" style="778" customWidth="1"/>
    <col min="3079" max="3325" width="9.140625" style="778"/>
    <col min="3326" max="3326" width="10.140625" style="778" customWidth="1"/>
    <col min="3327" max="3327" width="38.7109375" style="778" customWidth="1"/>
    <col min="3328" max="3328" width="25.85546875" style="778" customWidth="1"/>
    <col min="3329" max="3329" width="18.42578125" style="778" customWidth="1"/>
    <col min="3330" max="3330" width="27.28515625" style="778" customWidth="1"/>
    <col min="3331" max="3331" width="15.85546875" style="778" customWidth="1"/>
    <col min="3332" max="3332" width="8.28515625" style="778" customWidth="1"/>
    <col min="3333" max="3333" width="10.140625" style="778" customWidth="1"/>
    <col min="3334" max="3334" width="27.28515625" style="778" customWidth="1"/>
    <col min="3335" max="3581" width="9.140625" style="778"/>
    <col min="3582" max="3582" width="10.140625" style="778" customWidth="1"/>
    <col min="3583" max="3583" width="38.7109375" style="778" customWidth="1"/>
    <col min="3584" max="3584" width="25.85546875" style="778" customWidth="1"/>
    <col min="3585" max="3585" width="18.42578125" style="778" customWidth="1"/>
    <col min="3586" max="3586" width="27.28515625" style="778" customWidth="1"/>
    <col min="3587" max="3587" width="15.85546875" style="778" customWidth="1"/>
    <col min="3588" max="3588" width="8.28515625" style="778" customWidth="1"/>
    <col min="3589" max="3589" width="10.140625" style="778" customWidth="1"/>
    <col min="3590" max="3590" width="27.28515625" style="778" customWidth="1"/>
    <col min="3591" max="3837" width="9.140625" style="778"/>
    <col min="3838" max="3838" width="10.140625" style="778" customWidth="1"/>
    <col min="3839" max="3839" width="38.7109375" style="778" customWidth="1"/>
    <col min="3840" max="3840" width="25.85546875" style="778" customWidth="1"/>
    <col min="3841" max="3841" width="18.42578125" style="778" customWidth="1"/>
    <col min="3842" max="3842" width="27.28515625" style="778" customWidth="1"/>
    <col min="3843" max="3843" width="15.85546875" style="778" customWidth="1"/>
    <col min="3844" max="3844" width="8.28515625" style="778" customWidth="1"/>
    <col min="3845" max="3845" width="10.140625" style="778" customWidth="1"/>
    <col min="3846" max="3846" width="27.28515625" style="778" customWidth="1"/>
    <col min="3847" max="4093" width="9.140625" style="778"/>
    <col min="4094" max="4094" width="10.140625" style="778" customWidth="1"/>
    <col min="4095" max="4095" width="38.7109375" style="778" customWidth="1"/>
    <col min="4096" max="4096" width="25.85546875" style="778" customWidth="1"/>
    <col min="4097" max="4097" width="18.42578125" style="778" customWidth="1"/>
    <col min="4098" max="4098" width="27.28515625" style="778" customWidth="1"/>
    <col min="4099" max="4099" width="15.85546875" style="778" customWidth="1"/>
    <col min="4100" max="4100" width="8.28515625" style="778" customWidth="1"/>
    <col min="4101" max="4101" width="10.140625" style="778" customWidth="1"/>
    <col min="4102" max="4102" width="27.28515625" style="778" customWidth="1"/>
    <col min="4103" max="4349" width="9.140625" style="778"/>
    <col min="4350" max="4350" width="10.140625" style="778" customWidth="1"/>
    <col min="4351" max="4351" width="38.7109375" style="778" customWidth="1"/>
    <col min="4352" max="4352" width="25.85546875" style="778" customWidth="1"/>
    <col min="4353" max="4353" width="18.42578125" style="778" customWidth="1"/>
    <col min="4354" max="4354" width="27.28515625" style="778" customWidth="1"/>
    <col min="4355" max="4355" width="15.85546875" style="778" customWidth="1"/>
    <col min="4356" max="4356" width="8.28515625" style="778" customWidth="1"/>
    <col min="4357" max="4357" width="10.140625" style="778" customWidth="1"/>
    <col min="4358" max="4358" width="27.28515625" style="778" customWidth="1"/>
    <col min="4359" max="4605" width="9.140625" style="778"/>
    <col min="4606" max="4606" width="10.140625" style="778" customWidth="1"/>
    <col min="4607" max="4607" width="38.7109375" style="778" customWidth="1"/>
    <col min="4608" max="4608" width="25.85546875" style="778" customWidth="1"/>
    <col min="4609" max="4609" width="18.42578125" style="778" customWidth="1"/>
    <col min="4610" max="4610" width="27.28515625" style="778" customWidth="1"/>
    <col min="4611" max="4611" width="15.85546875" style="778" customWidth="1"/>
    <col min="4612" max="4612" width="8.28515625" style="778" customWidth="1"/>
    <col min="4613" max="4613" width="10.140625" style="778" customWidth="1"/>
    <col min="4614" max="4614" width="27.28515625" style="778" customWidth="1"/>
    <col min="4615" max="4861" width="9.140625" style="778"/>
    <col min="4862" max="4862" width="10.140625" style="778" customWidth="1"/>
    <col min="4863" max="4863" width="38.7109375" style="778" customWidth="1"/>
    <col min="4864" max="4864" width="25.85546875" style="778" customWidth="1"/>
    <col min="4865" max="4865" width="18.42578125" style="778" customWidth="1"/>
    <col min="4866" max="4866" width="27.28515625" style="778" customWidth="1"/>
    <col min="4867" max="4867" width="15.85546875" style="778" customWidth="1"/>
    <col min="4868" max="4868" width="8.28515625" style="778" customWidth="1"/>
    <col min="4869" max="4869" width="10.140625" style="778" customWidth="1"/>
    <col min="4870" max="4870" width="27.28515625" style="778" customWidth="1"/>
    <col min="4871" max="5117" width="9.140625" style="778"/>
    <col min="5118" max="5118" width="10.140625" style="778" customWidth="1"/>
    <col min="5119" max="5119" width="38.7109375" style="778" customWidth="1"/>
    <col min="5120" max="5120" width="25.85546875" style="778" customWidth="1"/>
    <col min="5121" max="5121" width="18.42578125" style="778" customWidth="1"/>
    <col min="5122" max="5122" width="27.28515625" style="778" customWidth="1"/>
    <col min="5123" max="5123" width="15.85546875" style="778" customWidth="1"/>
    <col min="5124" max="5124" width="8.28515625" style="778" customWidth="1"/>
    <col min="5125" max="5125" width="10.140625" style="778" customWidth="1"/>
    <col min="5126" max="5126" width="27.28515625" style="778" customWidth="1"/>
    <col min="5127" max="5373" width="9.140625" style="778"/>
    <col min="5374" max="5374" width="10.140625" style="778" customWidth="1"/>
    <col min="5375" max="5375" width="38.7109375" style="778" customWidth="1"/>
    <col min="5376" max="5376" width="25.85546875" style="778" customWidth="1"/>
    <col min="5377" max="5377" width="18.42578125" style="778" customWidth="1"/>
    <col min="5378" max="5378" width="27.28515625" style="778" customWidth="1"/>
    <col min="5379" max="5379" width="15.85546875" style="778" customWidth="1"/>
    <col min="5380" max="5380" width="8.28515625" style="778" customWidth="1"/>
    <col min="5381" max="5381" width="10.140625" style="778" customWidth="1"/>
    <col min="5382" max="5382" width="27.28515625" style="778" customWidth="1"/>
    <col min="5383" max="5629" width="9.140625" style="778"/>
    <col min="5630" max="5630" width="10.140625" style="778" customWidth="1"/>
    <col min="5631" max="5631" width="38.7109375" style="778" customWidth="1"/>
    <col min="5632" max="5632" width="25.85546875" style="778" customWidth="1"/>
    <col min="5633" max="5633" width="18.42578125" style="778" customWidth="1"/>
    <col min="5634" max="5634" width="27.28515625" style="778" customWidth="1"/>
    <col min="5635" max="5635" width="15.85546875" style="778" customWidth="1"/>
    <col min="5636" max="5636" width="8.28515625" style="778" customWidth="1"/>
    <col min="5637" max="5637" width="10.140625" style="778" customWidth="1"/>
    <col min="5638" max="5638" width="27.28515625" style="778" customWidth="1"/>
    <col min="5639" max="5885" width="9.140625" style="778"/>
    <col min="5886" max="5886" width="10.140625" style="778" customWidth="1"/>
    <col min="5887" max="5887" width="38.7109375" style="778" customWidth="1"/>
    <col min="5888" max="5888" width="25.85546875" style="778" customWidth="1"/>
    <col min="5889" max="5889" width="18.42578125" style="778" customWidth="1"/>
    <col min="5890" max="5890" width="27.28515625" style="778" customWidth="1"/>
    <col min="5891" max="5891" width="15.85546875" style="778" customWidth="1"/>
    <col min="5892" max="5892" width="8.28515625" style="778" customWidth="1"/>
    <col min="5893" max="5893" width="10.140625" style="778" customWidth="1"/>
    <col min="5894" max="5894" width="27.28515625" style="778" customWidth="1"/>
    <col min="5895" max="6141" width="9.140625" style="778"/>
    <col min="6142" max="6142" width="10.140625" style="778" customWidth="1"/>
    <col min="6143" max="6143" width="38.7109375" style="778" customWidth="1"/>
    <col min="6144" max="6144" width="25.85546875" style="778" customWidth="1"/>
    <col min="6145" max="6145" width="18.42578125" style="778" customWidth="1"/>
    <col min="6146" max="6146" width="27.28515625" style="778" customWidth="1"/>
    <col min="6147" max="6147" width="15.85546875" style="778" customWidth="1"/>
    <col min="6148" max="6148" width="8.28515625" style="778" customWidth="1"/>
    <col min="6149" max="6149" width="10.140625" style="778" customWidth="1"/>
    <col min="6150" max="6150" width="27.28515625" style="778" customWidth="1"/>
    <col min="6151" max="6397" width="9.140625" style="778"/>
    <col min="6398" max="6398" width="10.140625" style="778" customWidth="1"/>
    <col min="6399" max="6399" width="38.7109375" style="778" customWidth="1"/>
    <col min="6400" max="6400" width="25.85546875" style="778" customWidth="1"/>
    <col min="6401" max="6401" width="18.42578125" style="778" customWidth="1"/>
    <col min="6402" max="6402" width="27.28515625" style="778" customWidth="1"/>
    <col min="6403" max="6403" width="15.85546875" style="778" customWidth="1"/>
    <col min="6404" max="6404" width="8.28515625" style="778" customWidth="1"/>
    <col min="6405" max="6405" width="10.140625" style="778" customWidth="1"/>
    <col min="6406" max="6406" width="27.28515625" style="778" customWidth="1"/>
    <col min="6407" max="6653" width="9.140625" style="778"/>
    <col min="6654" max="6654" width="10.140625" style="778" customWidth="1"/>
    <col min="6655" max="6655" width="38.7109375" style="778" customWidth="1"/>
    <col min="6656" max="6656" width="25.85546875" style="778" customWidth="1"/>
    <col min="6657" max="6657" width="18.42578125" style="778" customWidth="1"/>
    <col min="6658" max="6658" width="27.28515625" style="778" customWidth="1"/>
    <col min="6659" max="6659" width="15.85546875" style="778" customWidth="1"/>
    <col min="6660" max="6660" width="8.28515625" style="778" customWidth="1"/>
    <col min="6661" max="6661" width="10.140625" style="778" customWidth="1"/>
    <col min="6662" max="6662" width="27.28515625" style="778" customWidth="1"/>
    <col min="6663" max="6909" width="9.140625" style="778"/>
    <col min="6910" max="6910" width="10.140625" style="778" customWidth="1"/>
    <col min="6911" max="6911" width="38.7109375" style="778" customWidth="1"/>
    <col min="6912" max="6912" width="25.85546875" style="778" customWidth="1"/>
    <col min="6913" max="6913" width="18.42578125" style="778" customWidth="1"/>
    <col min="6914" max="6914" width="27.28515625" style="778" customWidth="1"/>
    <col min="6915" max="6915" width="15.85546875" style="778" customWidth="1"/>
    <col min="6916" max="6916" width="8.28515625" style="778" customWidth="1"/>
    <col min="6917" max="6917" width="10.140625" style="778" customWidth="1"/>
    <col min="6918" max="6918" width="27.28515625" style="778" customWidth="1"/>
    <col min="6919" max="7165" width="9.140625" style="778"/>
    <col min="7166" max="7166" width="10.140625" style="778" customWidth="1"/>
    <col min="7167" max="7167" width="38.7109375" style="778" customWidth="1"/>
    <col min="7168" max="7168" width="25.85546875" style="778" customWidth="1"/>
    <col min="7169" max="7169" width="18.42578125" style="778" customWidth="1"/>
    <col min="7170" max="7170" width="27.28515625" style="778" customWidth="1"/>
    <col min="7171" max="7171" width="15.85546875" style="778" customWidth="1"/>
    <col min="7172" max="7172" width="8.28515625" style="778" customWidth="1"/>
    <col min="7173" max="7173" width="10.140625" style="778" customWidth="1"/>
    <col min="7174" max="7174" width="27.28515625" style="778" customWidth="1"/>
    <col min="7175" max="7421" width="9.140625" style="778"/>
    <col min="7422" max="7422" width="10.140625" style="778" customWidth="1"/>
    <col min="7423" max="7423" width="38.7109375" style="778" customWidth="1"/>
    <col min="7424" max="7424" width="25.85546875" style="778" customWidth="1"/>
    <col min="7425" max="7425" width="18.42578125" style="778" customWidth="1"/>
    <col min="7426" max="7426" width="27.28515625" style="778" customWidth="1"/>
    <col min="7427" max="7427" width="15.85546875" style="778" customWidth="1"/>
    <col min="7428" max="7428" width="8.28515625" style="778" customWidth="1"/>
    <col min="7429" max="7429" width="10.140625" style="778" customWidth="1"/>
    <col min="7430" max="7430" width="27.28515625" style="778" customWidth="1"/>
    <col min="7431" max="7677" width="9.140625" style="778"/>
    <col min="7678" max="7678" width="10.140625" style="778" customWidth="1"/>
    <col min="7679" max="7679" width="38.7109375" style="778" customWidth="1"/>
    <col min="7680" max="7680" width="25.85546875" style="778" customWidth="1"/>
    <col min="7681" max="7681" width="18.42578125" style="778" customWidth="1"/>
    <col min="7682" max="7682" width="27.28515625" style="778" customWidth="1"/>
    <col min="7683" max="7683" width="15.85546875" style="778" customWidth="1"/>
    <col min="7684" max="7684" width="8.28515625" style="778" customWidth="1"/>
    <col min="7685" max="7685" width="10.140625" style="778" customWidth="1"/>
    <col min="7686" max="7686" width="27.28515625" style="778" customWidth="1"/>
    <col min="7687" max="7933" width="9.140625" style="778"/>
    <col min="7934" max="7934" width="10.140625" style="778" customWidth="1"/>
    <col min="7935" max="7935" width="38.7109375" style="778" customWidth="1"/>
    <col min="7936" max="7936" width="25.85546875" style="778" customWidth="1"/>
    <col min="7937" max="7937" width="18.42578125" style="778" customWidth="1"/>
    <col min="7938" max="7938" width="27.28515625" style="778" customWidth="1"/>
    <col min="7939" max="7939" width="15.85546875" style="778" customWidth="1"/>
    <col min="7940" max="7940" width="8.28515625" style="778" customWidth="1"/>
    <col min="7941" max="7941" width="10.140625" style="778" customWidth="1"/>
    <col min="7942" max="7942" width="27.28515625" style="778" customWidth="1"/>
    <col min="7943" max="8189" width="9.140625" style="778"/>
    <col min="8190" max="8190" width="10.140625" style="778" customWidth="1"/>
    <col min="8191" max="8191" width="38.7109375" style="778" customWidth="1"/>
    <col min="8192" max="8192" width="25.85546875" style="778" customWidth="1"/>
    <col min="8193" max="8193" width="18.42578125" style="778" customWidth="1"/>
    <col min="8194" max="8194" width="27.28515625" style="778" customWidth="1"/>
    <col min="8195" max="8195" width="15.85546875" style="778" customWidth="1"/>
    <col min="8196" max="8196" width="8.28515625" style="778" customWidth="1"/>
    <col min="8197" max="8197" width="10.140625" style="778" customWidth="1"/>
    <col min="8198" max="8198" width="27.28515625" style="778" customWidth="1"/>
    <col min="8199" max="8445" width="9.140625" style="778"/>
    <col min="8446" max="8446" width="10.140625" style="778" customWidth="1"/>
    <col min="8447" max="8447" width="38.7109375" style="778" customWidth="1"/>
    <col min="8448" max="8448" width="25.85546875" style="778" customWidth="1"/>
    <col min="8449" max="8449" width="18.42578125" style="778" customWidth="1"/>
    <col min="8450" max="8450" width="27.28515625" style="778" customWidth="1"/>
    <col min="8451" max="8451" width="15.85546875" style="778" customWidth="1"/>
    <col min="8452" max="8452" width="8.28515625" style="778" customWidth="1"/>
    <col min="8453" max="8453" width="10.140625" style="778" customWidth="1"/>
    <col min="8454" max="8454" width="27.28515625" style="778" customWidth="1"/>
    <col min="8455" max="8701" width="9.140625" style="778"/>
    <col min="8702" max="8702" width="10.140625" style="778" customWidth="1"/>
    <col min="8703" max="8703" width="38.7109375" style="778" customWidth="1"/>
    <col min="8704" max="8704" width="25.85546875" style="778" customWidth="1"/>
    <col min="8705" max="8705" width="18.42578125" style="778" customWidth="1"/>
    <col min="8706" max="8706" width="27.28515625" style="778" customWidth="1"/>
    <col min="8707" max="8707" width="15.85546875" style="778" customWidth="1"/>
    <col min="8708" max="8708" width="8.28515625" style="778" customWidth="1"/>
    <col min="8709" max="8709" width="10.140625" style="778" customWidth="1"/>
    <col min="8710" max="8710" width="27.28515625" style="778" customWidth="1"/>
    <col min="8711" max="8957" width="9.140625" style="778"/>
    <col min="8958" max="8958" width="10.140625" style="778" customWidth="1"/>
    <col min="8959" max="8959" width="38.7109375" style="778" customWidth="1"/>
    <col min="8960" max="8960" width="25.85546875" style="778" customWidth="1"/>
    <col min="8961" max="8961" width="18.42578125" style="778" customWidth="1"/>
    <col min="8962" max="8962" width="27.28515625" style="778" customWidth="1"/>
    <col min="8963" max="8963" width="15.85546875" style="778" customWidth="1"/>
    <col min="8964" max="8964" width="8.28515625" style="778" customWidth="1"/>
    <col min="8965" max="8965" width="10.140625" style="778" customWidth="1"/>
    <col min="8966" max="8966" width="27.28515625" style="778" customWidth="1"/>
    <col min="8967" max="9213" width="9.140625" style="778"/>
    <col min="9214" max="9214" width="10.140625" style="778" customWidth="1"/>
    <col min="9215" max="9215" width="38.7109375" style="778" customWidth="1"/>
    <col min="9216" max="9216" width="25.85546875" style="778" customWidth="1"/>
    <col min="9217" max="9217" width="18.42578125" style="778" customWidth="1"/>
    <col min="9218" max="9218" width="27.28515625" style="778" customWidth="1"/>
    <col min="9219" max="9219" width="15.85546875" style="778" customWidth="1"/>
    <col min="9220" max="9220" width="8.28515625" style="778" customWidth="1"/>
    <col min="9221" max="9221" width="10.140625" style="778" customWidth="1"/>
    <col min="9222" max="9222" width="27.28515625" style="778" customWidth="1"/>
    <col min="9223" max="9469" width="9.140625" style="778"/>
    <col min="9470" max="9470" width="10.140625" style="778" customWidth="1"/>
    <col min="9471" max="9471" width="38.7109375" style="778" customWidth="1"/>
    <col min="9472" max="9472" width="25.85546875" style="778" customWidth="1"/>
    <col min="9473" max="9473" width="18.42578125" style="778" customWidth="1"/>
    <col min="9474" max="9474" width="27.28515625" style="778" customWidth="1"/>
    <col min="9475" max="9475" width="15.85546875" style="778" customWidth="1"/>
    <col min="9476" max="9476" width="8.28515625" style="778" customWidth="1"/>
    <col min="9477" max="9477" width="10.140625" style="778" customWidth="1"/>
    <col min="9478" max="9478" width="27.28515625" style="778" customWidth="1"/>
    <col min="9479" max="9725" width="9.140625" style="778"/>
    <col min="9726" max="9726" width="10.140625" style="778" customWidth="1"/>
    <col min="9727" max="9727" width="38.7109375" style="778" customWidth="1"/>
    <col min="9728" max="9728" width="25.85546875" style="778" customWidth="1"/>
    <col min="9729" max="9729" width="18.42578125" style="778" customWidth="1"/>
    <col min="9730" max="9730" width="27.28515625" style="778" customWidth="1"/>
    <col min="9731" max="9731" width="15.85546875" style="778" customWidth="1"/>
    <col min="9732" max="9732" width="8.28515625" style="778" customWidth="1"/>
    <col min="9733" max="9733" width="10.140625" style="778" customWidth="1"/>
    <col min="9734" max="9734" width="27.28515625" style="778" customWidth="1"/>
    <col min="9735" max="9981" width="9.140625" style="778"/>
    <col min="9982" max="9982" width="10.140625" style="778" customWidth="1"/>
    <col min="9983" max="9983" width="38.7109375" style="778" customWidth="1"/>
    <col min="9984" max="9984" width="25.85546875" style="778" customWidth="1"/>
    <col min="9985" max="9985" width="18.42578125" style="778" customWidth="1"/>
    <col min="9986" max="9986" width="27.28515625" style="778" customWidth="1"/>
    <col min="9987" max="9987" width="15.85546875" style="778" customWidth="1"/>
    <col min="9988" max="9988" width="8.28515625" style="778" customWidth="1"/>
    <col min="9989" max="9989" width="10.140625" style="778" customWidth="1"/>
    <col min="9990" max="9990" width="27.28515625" style="778" customWidth="1"/>
    <col min="9991" max="10237" width="9.140625" style="778"/>
    <col min="10238" max="10238" width="10.140625" style="778" customWidth="1"/>
    <col min="10239" max="10239" width="38.7109375" style="778" customWidth="1"/>
    <col min="10240" max="10240" width="25.85546875" style="778" customWidth="1"/>
    <col min="10241" max="10241" width="18.42578125" style="778" customWidth="1"/>
    <col min="10242" max="10242" width="27.28515625" style="778" customWidth="1"/>
    <col min="10243" max="10243" width="15.85546875" style="778" customWidth="1"/>
    <col min="10244" max="10244" width="8.28515625" style="778" customWidth="1"/>
    <col min="10245" max="10245" width="10.140625" style="778" customWidth="1"/>
    <col min="10246" max="10246" width="27.28515625" style="778" customWidth="1"/>
    <col min="10247" max="10493" width="9.140625" style="778"/>
    <col min="10494" max="10494" width="10.140625" style="778" customWidth="1"/>
    <col min="10495" max="10495" width="38.7109375" style="778" customWidth="1"/>
    <col min="10496" max="10496" width="25.85546875" style="778" customWidth="1"/>
    <col min="10497" max="10497" width="18.42578125" style="778" customWidth="1"/>
    <col min="10498" max="10498" width="27.28515625" style="778" customWidth="1"/>
    <col min="10499" max="10499" width="15.85546875" style="778" customWidth="1"/>
    <col min="10500" max="10500" width="8.28515625" style="778" customWidth="1"/>
    <col min="10501" max="10501" width="10.140625" style="778" customWidth="1"/>
    <col min="10502" max="10502" width="27.28515625" style="778" customWidth="1"/>
    <col min="10503" max="10749" width="9.140625" style="778"/>
    <col min="10750" max="10750" width="10.140625" style="778" customWidth="1"/>
    <col min="10751" max="10751" width="38.7109375" style="778" customWidth="1"/>
    <col min="10752" max="10752" width="25.85546875" style="778" customWidth="1"/>
    <col min="10753" max="10753" width="18.42578125" style="778" customWidth="1"/>
    <col min="10754" max="10754" width="27.28515625" style="778" customWidth="1"/>
    <col min="10755" max="10755" width="15.85546875" style="778" customWidth="1"/>
    <col min="10756" max="10756" width="8.28515625" style="778" customWidth="1"/>
    <col min="10757" max="10757" width="10.140625" style="778" customWidth="1"/>
    <col min="10758" max="10758" width="27.28515625" style="778" customWidth="1"/>
    <col min="10759" max="11005" width="9.140625" style="778"/>
    <col min="11006" max="11006" width="10.140625" style="778" customWidth="1"/>
    <col min="11007" max="11007" width="38.7109375" style="778" customWidth="1"/>
    <col min="11008" max="11008" width="25.85546875" style="778" customWidth="1"/>
    <col min="11009" max="11009" width="18.42578125" style="778" customWidth="1"/>
    <col min="11010" max="11010" width="27.28515625" style="778" customWidth="1"/>
    <col min="11011" max="11011" width="15.85546875" style="778" customWidth="1"/>
    <col min="11012" max="11012" width="8.28515625" style="778" customWidth="1"/>
    <col min="11013" max="11013" width="10.140625" style="778" customWidth="1"/>
    <col min="11014" max="11014" width="27.28515625" style="778" customWidth="1"/>
    <col min="11015" max="11261" width="9.140625" style="778"/>
    <col min="11262" max="11262" width="10.140625" style="778" customWidth="1"/>
    <col min="11263" max="11263" width="38.7109375" style="778" customWidth="1"/>
    <col min="11264" max="11264" width="25.85546875" style="778" customWidth="1"/>
    <col min="11265" max="11265" width="18.42578125" style="778" customWidth="1"/>
    <col min="11266" max="11266" width="27.28515625" style="778" customWidth="1"/>
    <col min="11267" max="11267" width="15.85546875" style="778" customWidth="1"/>
    <col min="11268" max="11268" width="8.28515625" style="778" customWidth="1"/>
    <col min="11269" max="11269" width="10.140625" style="778" customWidth="1"/>
    <col min="11270" max="11270" width="27.28515625" style="778" customWidth="1"/>
    <col min="11271" max="11517" width="9.140625" style="778"/>
    <col min="11518" max="11518" width="10.140625" style="778" customWidth="1"/>
    <col min="11519" max="11519" width="38.7109375" style="778" customWidth="1"/>
    <col min="11520" max="11520" width="25.85546875" style="778" customWidth="1"/>
    <col min="11521" max="11521" width="18.42578125" style="778" customWidth="1"/>
    <col min="11522" max="11522" width="27.28515625" style="778" customWidth="1"/>
    <col min="11523" max="11523" width="15.85546875" style="778" customWidth="1"/>
    <col min="11524" max="11524" width="8.28515625" style="778" customWidth="1"/>
    <col min="11525" max="11525" width="10.140625" style="778" customWidth="1"/>
    <col min="11526" max="11526" width="27.28515625" style="778" customWidth="1"/>
    <col min="11527" max="11773" width="9.140625" style="778"/>
    <col min="11774" max="11774" width="10.140625" style="778" customWidth="1"/>
    <col min="11775" max="11775" width="38.7109375" style="778" customWidth="1"/>
    <col min="11776" max="11776" width="25.85546875" style="778" customWidth="1"/>
    <col min="11777" max="11777" width="18.42578125" style="778" customWidth="1"/>
    <col min="11778" max="11778" width="27.28515625" style="778" customWidth="1"/>
    <col min="11779" max="11779" width="15.85546875" style="778" customWidth="1"/>
    <col min="11780" max="11780" width="8.28515625" style="778" customWidth="1"/>
    <col min="11781" max="11781" width="10.140625" style="778" customWidth="1"/>
    <col min="11782" max="11782" width="27.28515625" style="778" customWidth="1"/>
    <col min="11783" max="12029" width="9.140625" style="778"/>
    <col min="12030" max="12030" width="10.140625" style="778" customWidth="1"/>
    <col min="12031" max="12031" width="38.7109375" style="778" customWidth="1"/>
    <col min="12032" max="12032" width="25.85546875" style="778" customWidth="1"/>
    <col min="12033" max="12033" width="18.42578125" style="778" customWidth="1"/>
    <col min="12034" max="12034" width="27.28515625" style="778" customWidth="1"/>
    <col min="12035" max="12035" width="15.85546875" style="778" customWidth="1"/>
    <col min="12036" max="12036" width="8.28515625" style="778" customWidth="1"/>
    <col min="12037" max="12037" width="10.140625" style="778" customWidth="1"/>
    <col min="12038" max="12038" width="27.28515625" style="778" customWidth="1"/>
    <col min="12039" max="12285" width="9.140625" style="778"/>
    <col min="12286" max="12286" width="10.140625" style="778" customWidth="1"/>
    <col min="12287" max="12287" width="38.7109375" style="778" customWidth="1"/>
    <col min="12288" max="12288" width="25.85546875" style="778" customWidth="1"/>
    <col min="12289" max="12289" width="18.42578125" style="778" customWidth="1"/>
    <col min="12290" max="12290" width="27.28515625" style="778" customWidth="1"/>
    <col min="12291" max="12291" width="15.85546875" style="778" customWidth="1"/>
    <col min="12292" max="12292" width="8.28515625" style="778" customWidth="1"/>
    <col min="12293" max="12293" width="10.140625" style="778" customWidth="1"/>
    <col min="12294" max="12294" width="27.28515625" style="778" customWidth="1"/>
    <col min="12295" max="12541" width="9.140625" style="778"/>
    <col min="12542" max="12542" width="10.140625" style="778" customWidth="1"/>
    <col min="12543" max="12543" width="38.7109375" style="778" customWidth="1"/>
    <col min="12544" max="12544" width="25.85546875" style="778" customWidth="1"/>
    <col min="12545" max="12545" width="18.42578125" style="778" customWidth="1"/>
    <col min="12546" max="12546" width="27.28515625" style="778" customWidth="1"/>
    <col min="12547" max="12547" width="15.85546875" style="778" customWidth="1"/>
    <col min="12548" max="12548" width="8.28515625" style="778" customWidth="1"/>
    <col min="12549" max="12549" width="10.140625" style="778" customWidth="1"/>
    <col min="12550" max="12550" width="27.28515625" style="778" customWidth="1"/>
    <col min="12551" max="12797" width="9.140625" style="778"/>
    <col min="12798" max="12798" width="10.140625" style="778" customWidth="1"/>
    <col min="12799" max="12799" width="38.7109375" style="778" customWidth="1"/>
    <col min="12800" max="12800" width="25.85546875" style="778" customWidth="1"/>
    <col min="12801" max="12801" width="18.42578125" style="778" customWidth="1"/>
    <col min="12802" max="12802" width="27.28515625" style="778" customWidth="1"/>
    <col min="12803" max="12803" width="15.85546875" style="778" customWidth="1"/>
    <col min="12804" max="12804" width="8.28515625" style="778" customWidth="1"/>
    <col min="12805" max="12805" width="10.140625" style="778" customWidth="1"/>
    <col min="12806" max="12806" width="27.28515625" style="778" customWidth="1"/>
    <col min="12807" max="13053" width="9.140625" style="778"/>
    <col min="13054" max="13054" width="10.140625" style="778" customWidth="1"/>
    <col min="13055" max="13055" width="38.7109375" style="778" customWidth="1"/>
    <col min="13056" max="13056" width="25.85546875" style="778" customWidth="1"/>
    <col min="13057" max="13057" width="18.42578125" style="778" customWidth="1"/>
    <col min="13058" max="13058" width="27.28515625" style="778" customWidth="1"/>
    <col min="13059" max="13059" width="15.85546875" style="778" customWidth="1"/>
    <col min="13060" max="13060" width="8.28515625" style="778" customWidth="1"/>
    <col min="13061" max="13061" width="10.140625" style="778" customWidth="1"/>
    <col min="13062" max="13062" width="27.28515625" style="778" customWidth="1"/>
    <col min="13063" max="13309" width="9.140625" style="778"/>
    <col min="13310" max="13310" width="10.140625" style="778" customWidth="1"/>
    <col min="13311" max="13311" width="38.7109375" style="778" customWidth="1"/>
    <col min="13312" max="13312" width="25.85546875" style="778" customWidth="1"/>
    <col min="13313" max="13313" width="18.42578125" style="778" customWidth="1"/>
    <col min="13314" max="13314" width="27.28515625" style="778" customWidth="1"/>
    <col min="13315" max="13315" width="15.85546875" style="778" customWidth="1"/>
    <col min="13316" max="13316" width="8.28515625" style="778" customWidth="1"/>
    <col min="13317" max="13317" width="10.140625" style="778" customWidth="1"/>
    <col min="13318" max="13318" width="27.28515625" style="778" customWidth="1"/>
    <col min="13319" max="13565" width="9.140625" style="778"/>
    <col min="13566" max="13566" width="10.140625" style="778" customWidth="1"/>
    <col min="13567" max="13567" width="38.7109375" style="778" customWidth="1"/>
    <col min="13568" max="13568" width="25.85546875" style="778" customWidth="1"/>
    <col min="13569" max="13569" width="18.42578125" style="778" customWidth="1"/>
    <col min="13570" max="13570" width="27.28515625" style="778" customWidth="1"/>
    <col min="13571" max="13571" width="15.85546875" style="778" customWidth="1"/>
    <col min="13572" max="13572" width="8.28515625" style="778" customWidth="1"/>
    <col min="13573" max="13573" width="10.140625" style="778" customWidth="1"/>
    <col min="13574" max="13574" width="27.28515625" style="778" customWidth="1"/>
    <col min="13575" max="13821" width="9.140625" style="778"/>
    <col min="13822" max="13822" width="10.140625" style="778" customWidth="1"/>
    <col min="13823" max="13823" width="38.7109375" style="778" customWidth="1"/>
    <col min="13824" max="13824" width="25.85546875" style="778" customWidth="1"/>
    <col min="13825" max="13825" width="18.42578125" style="778" customWidth="1"/>
    <col min="13826" max="13826" width="27.28515625" style="778" customWidth="1"/>
    <col min="13827" max="13827" width="15.85546875" style="778" customWidth="1"/>
    <col min="13828" max="13828" width="8.28515625" style="778" customWidth="1"/>
    <col min="13829" max="13829" width="10.140625" style="778" customWidth="1"/>
    <col min="13830" max="13830" width="27.28515625" style="778" customWidth="1"/>
    <col min="13831" max="14077" width="9.140625" style="778"/>
    <col min="14078" max="14078" width="10.140625" style="778" customWidth="1"/>
    <col min="14079" max="14079" width="38.7109375" style="778" customWidth="1"/>
    <col min="14080" max="14080" width="25.85546875" style="778" customWidth="1"/>
    <col min="14081" max="14081" width="18.42578125" style="778" customWidth="1"/>
    <col min="14082" max="14082" width="27.28515625" style="778" customWidth="1"/>
    <col min="14083" max="14083" width="15.85546875" style="778" customWidth="1"/>
    <col min="14084" max="14084" width="8.28515625" style="778" customWidth="1"/>
    <col min="14085" max="14085" width="10.140625" style="778" customWidth="1"/>
    <col min="14086" max="14086" width="27.28515625" style="778" customWidth="1"/>
    <col min="14087" max="14333" width="9.140625" style="778"/>
    <col min="14334" max="14334" width="10.140625" style="778" customWidth="1"/>
    <col min="14335" max="14335" width="38.7109375" style="778" customWidth="1"/>
    <col min="14336" max="14336" width="25.85546875" style="778" customWidth="1"/>
    <col min="14337" max="14337" width="18.42578125" style="778" customWidth="1"/>
    <col min="14338" max="14338" width="27.28515625" style="778" customWidth="1"/>
    <col min="14339" max="14339" width="15.85546875" style="778" customWidth="1"/>
    <col min="14340" max="14340" width="8.28515625" style="778" customWidth="1"/>
    <col min="14341" max="14341" width="10.140625" style="778" customWidth="1"/>
    <col min="14342" max="14342" width="27.28515625" style="778" customWidth="1"/>
    <col min="14343" max="14589" width="9.140625" style="778"/>
    <col min="14590" max="14590" width="10.140625" style="778" customWidth="1"/>
    <col min="14591" max="14591" width="38.7109375" style="778" customWidth="1"/>
    <col min="14592" max="14592" width="25.85546875" style="778" customWidth="1"/>
    <col min="14593" max="14593" width="18.42578125" style="778" customWidth="1"/>
    <col min="14594" max="14594" width="27.28515625" style="778" customWidth="1"/>
    <col min="14595" max="14595" width="15.85546875" style="778" customWidth="1"/>
    <col min="14596" max="14596" width="8.28515625" style="778" customWidth="1"/>
    <col min="14597" max="14597" width="10.140625" style="778" customWidth="1"/>
    <col min="14598" max="14598" width="27.28515625" style="778" customWidth="1"/>
    <col min="14599" max="14845" width="9.140625" style="778"/>
    <col min="14846" max="14846" width="10.140625" style="778" customWidth="1"/>
    <col min="14847" max="14847" width="38.7109375" style="778" customWidth="1"/>
    <col min="14848" max="14848" width="25.85546875" style="778" customWidth="1"/>
    <col min="14849" max="14849" width="18.42578125" style="778" customWidth="1"/>
    <col min="14850" max="14850" width="27.28515625" style="778" customWidth="1"/>
    <col min="14851" max="14851" width="15.85546875" style="778" customWidth="1"/>
    <col min="14852" max="14852" width="8.28515625" style="778" customWidth="1"/>
    <col min="14853" max="14853" width="10.140625" style="778" customWidth="1"/>
    <col min="14854" max="14854" width="27.28515625" style="778" customWidth="1"/>
    <col min="14855" max="15101" width="9.140625" style="778"/>
    <col min="15102" max="15102" width="10.140625" style="778" customWidth="1"/>
    <col min="15103" max="15103" width="38.7109375" style="778" customWidth="1"/>
    <col min="15104" max="15104" width="25.85546875" style="778" customWidth="1"/>
    <col min="15105" max="15105" width="18.42578125" style="778" customWidth="1"/>
    <col min="15106" max="15106" width="27.28515625" style="778" customWidth="1"/>
    <col min="15107" max="15107" width="15.85546875" style="778" customWidth="1"/>
    <col min="15108" max="15108" width="8.28515625" style="778" customWidth="1"/>
    <col min="15109" max="15109" width="10.140625" style="778" customWidth="1"/>
    <col min="15110" max="15110" width="27.28515625" style="778" customWidth="1"/>
    <col min="15111" max="15357" width="9.140625" style="778"/>
    <col min="15358" max="15358" width="10.140625" style="778" customWidth="1"/>
    <col min="15359" max="15359" width="38.7109375" style="778" customWidth="1"/>
    <col min="15360" max="15360" width="25.85546875" style="778" customWidth="1"/>
    <col min="15361" max="15361" width="18.42578125" style="778" customWidth="1"/>
    <col min="15362" max="15362" width="27.28515625" style="778" customWidth="1"/>
    <col min="15363" max="15363" width="15.85546875" style="778" customWidth="1"/>
    <col min="15364" max="15364" width="8.28515625" style="778" customWidth="1"/>
    <col min="15365" max="15365" width="10.140625" style="778" customWidth="1"/>
    <col min="15366" max="15366" width="27.28515625" style="778" customWidth="1"/>
    <col min="15367" max="15613" width="9.140625" style="778"/>
    <col min="15614" max="15614" width="10.140625" style="778" customWidth="1"/>
    <col min="15615" max="15615" width="38.7109375" style="778" customWidth="1"/>
    <col min="15616" max="15616" width="25.85546875" style="778" customWidth="1"/>
    <col min="15617" max="15617" width="18.42578125" style="778" customWidth="1"/>
    <col min="15618" max="15618" width="27.28515625" style="778" customWidth="1"/>
    <col min="15619" max="15619" width="15.85546875" style="778" customWidth="1"/>
    <col min="15620" max="15620" width="8.28515625" style="778" customWidth="1"/>
    <col min="15621" max="15621" width="10.140625" style="778" customWidth="1"/>
    <col min="15622" max="15622" width="27.28515625" style="778" customWidth="1"/>
    <col min="15623" max="15869" width="9.140625" style="778"/>
    <col min="15870" max="15870" width="10.140625" style="778" customWidth="1"/>
    <col min="15871" max="15871" width="38.7109375" style="778" customWidth="1"/>
    <col min="15872" max="15872" width="25.85546875" style="778" customWidth="1"/>
    <col min="15873" max="15873" width="18.42578125" style="778" customWidth="1"/>
    <col min="15874" max="15874" width="27.28515625" style="778" customWidth="1"/>
    <col min="15875" max="15875" width="15.85546875" style="778" customWidth="1"/>
    <col min="15876" max="15876" width="8.28515625" style="778" customWidth="1"/>
    <col min="15877" max="15877" width="10.140625" style="778" customWidth="1"/>
    <col min="15878" max="15878" width="27.28515625" style="778" customWidth="1"/>
    <col min="15879" max="16125" width="9.140625" style="778"/>
    <col min="16126" max="16126" width="10.140625" style="778" customWidth="1"/>
    <col min="16127" max="16127" width="38.7109375" style="778" customWidth="1"/>
    <col min="16128" max="16128" width="25.85546875" style="778" customWidth="1"/>
    <col min="16129" max="16129" width="18.42578125" style="778" customWidth="1"/>
    <col min="16130" max="16130" width="27.28515625" style="778" customWidth="1"/>
    <col min="16131" max="16131" width="15.85546875" style="778" customWidth="1"/>
    <col min="16132" max="16132" width="8.28515625" style="778" customWidth="1"/>
    <col min="16133" max="16133" width="10.140625" style="778" customWidth="1"/>
    <col min="16134" max="16134" width="27.28515625" style="778" customWidth="1"/>
    <col min="16135" max="16384" width="9.140625" style="778"/>
  </cols>
  <sheetData>
    <row r="1" spans="1:6" ht="13.5" customHeight="1" x14ac:dyDescent="0.2">
      <c r="A1" s="777"/>
      <c r="E1" s="777"/>
    </row>
    <row r="2" spans="1:6" ht="24.95" customHeight="1" x14ac:dyDescent="0.2">
      <c r="A2" s="779" t="s">
        <v>801</v>
      </c>
      <c r="B2" s="849" t="str">
        <f>'1.'!U20</f>
        <v>0466398071</v>
      </c>
      <c r="C2" s="850"/>
      <c r="D2" s="780"/>
      <c r="E2" s="781"/>
      <c r="F2" s="782" t="s">
        <v>1116</v>
      </c>
    </row>
    <row r="3" spans="1:6" s="783" customFormat="1" ht="50.1" customHeight="1" thickBot="1" x14ac:dyDescent="0.25"/>
    <row r="4" spans="1:6" s="783" customFormat="1" ht="60" customHeight="1" thickBot="1" x14ac:dyDescent="0.25">
      <c r="B4" s="778"/>
      <c r="C4" s="851" t="s">
        <v>757</v>
      </c>
      <c r="D4" s="852"/>
      <c r="E4" s="853"/>
    </row>
    <row r="5" spans="1:6" s="783" customFormat="1" ht="24.95" customHeight="1" x14ac:dyDescent="0.2"/>
    <row r="6" spans="1:6" s="783" customFormat="1" ht="24.95" customHeight="1" x14ac:dyDescent="0.2"/>
    <row r="7" spans="1:6" s="783" customFormat="1" ht="24.95" customHeight="1" x14ac:dyDescent="0.2">
      <c r="A7" s="854" t="s">
        <v>1146</v>
      </c>
      <c r="B7" s="855"/>
      <c r="C7" s="855"/>
      <c r="D7" s="855"/>
      <c r="E7" s="855"/>
      <c r="F7" s="855"/>
    </row>
    <row r="8" spans="1:6" s="783" customFormat="1" ht="24.95" customHeight="1" thickBot="1" x14ac:dyDescent="0.25"/>
    <row r="9" spans="1:6" ht="24.95" customHeight="1" x14ac:dyDescent="0.2">
      <c r="A9" s="856" t="s">
        <v>1145</v>
      </c>
      <c r="B9" s="857"/>
      <c r="C9" s="857"/>
      <c r="D9" s="857"/>
      <c r="E9" s="857"/>
      <c r="F9" s="857"/>
    </row>
    <row r="10" spans="1:6" ht="24.95" customHeight="1" x14ac:dyDescent="0.2">
      <c r="A10" s="858"/>
      <c r="B10" s="859"/>
      <c r="C10" s="859"/>
      <c r="D10" s="859"/>
      <c r="E10" s="859"/>
      <c r="F10" s="859"/>
    </row>
    <row r="11" spans="1:6" ht="24.95" customHeight="1" x14ac:dyDescent="0.2">
      <c r="A11" s="847"/>
      <c r="B11" s="847"/>
      <c r="C11" s="847"/>
      <c r="D11" s="847"/>
      <c r="E11" s="847"/>
      <c r="F11" s="847"/>
    </row>
    <row r="12" spans="1:6" ht="24.95" customHeight="1" x14ac:dyDescent="0.2">
      <c r="A12" s="847"/>
      <c r="B12" s="847"/>
      <c r="C12" s="847"/>
      <c r="D12" s="847"/>
      <c r="E12" s="847"/>
      <c r="F12" s="847"/>
    </row>
    <row r="13" spans="1:6" ht="24.95" customHeight="1" x14ac:dyDescent="0.2">
      <c r="A13" s="847"/>
      <c r="B13" s="847"/>
      <c r="C13" s="847"/>
      <c r="D13" s="847"/>
      <c r="E13" s="847"/>
      <c r="F13" s="847"/>
    </row>
    <row r="14" spans="1:6" ht="24.95" customHeight="1" x14ac:dyDescent="0.2">
      <c r="A14" s="847"/>
      <c r="B14" s="847"/>
      <c r="C14" s="847"/>
      <c r="D14" s="847"/>
      <c r="E14" s="847"/>
      <c r="F14" s="847"/>
    </row>
    <row r="15" spans="1:6" ht="24.95" customHeight="1" x14ac:dyDescent="0.2">
      <c r="A15" s="847"/>
      <c r="B15" s="847"/>
      <c r="C15" s="847"/>
      <c r="D15" s="847"/>
      <c r="E15" s="847"/>
      <c r="F15" s="847"/>
    </row>
    <row r="16" spans="1:6" ht="24.95" customHeight="1" x14ac:dyDescent="0.2">
      <c r="A16" s="847"/>
      <c r="B16" s="847"/>
      <c r="C16" s="847"/>
      <c r="D16" s="847"/>
      <c r="E16" s="847"/>
      <c r="F16" s="847"/>
    </row>
    <row r="17" spans="1:6" ht="24.95" customHeight="1" x14ac:dyDescent="0.2">
      <c r="A17" s="847"/>
      <c r="B17" s="847"/>
      <c r="C17" s="847"/>
      <c r="D17" s="847"/>
      <c r="E17" s="847"/>
      <c r="F17" s="847"/>
    </row>
    <row r="18" spans="1:6" ht="24.95" customHeight="1" x14ac:dyDescent="0.2">
      <c r="A18" s="847"/>
      <c r="B18" s="847"/>
      <c r="C18" s="847"/>
      <c r="D18" s="847"/>
      <c r="E18" s="847"/>
      <c r="F18" s="847"/>
    </row>
    <row r="19" spans="1:6" ht="24.95" customHeight="1" x14ac:dyDescent="0.2">
      <c r="A19" s="847"/>
      <c r="B19" s="847"/>
      <c r="C19" s="847"/>
      <c r="D19" s="847"/>
      <c r="E19" s="847"/>
      <c r="F19" s="847"/>
    </row>
    <row r="20" spans="1:6" ht="24.95" customHeight="1" x14ac:dyDescent="0.2">
      <c r="A20" s="847"/>
      <c r="B20" s="847"/>
      <c r="C20" s="847"/>
      <c r="D20" s="847"/>
      <c r="E20" s="847"/>
      <c r="F20" s="847"/>
    </row>
    <row r="21" spans="1:6" ht="24.95" customHeight="1" x14ac:dyDescent="0.2">
      <c r="A21" s="847"/>
      <c r="B21" s="847"/>
      <c r="C21" s="847"/>
      <c r="D21" s="847"/>
      <c r="E21" s="847"/>
      <c r="F21" s="847"/>
    </row>
    <row r="22" spans="1:6" ht="24.95" customHeight="1" x14ac:dyDescent="0.2">
      <c r="A22" s="847"/>
      <c r="B22" s="847"/>
      <c r="C22" s="847"/>
      <c r="D22" s="847"/>
      <c r="E22" s="847"/>
      <c r="F22" s="847"/>
    </row>
    <row r="23" spans="1:6" ht="24.95" customHeight="1" x14ac:dyDescent="0.2">
      <c r="A23" s="847"/>
      <c r="B23" s="847"/>
      <c r="C23" s="847"/>
      <c r="D23" s="847"/>
      <c r="E23" s="847"/>
      <c r="F23" s="847"/>
    </row>
    <row r="24" spans="1:6" ht="24.95" customHeight="1" x14ac:dyDescent="0.2">
      <c r="A24" s="847"/>
      <c r="B24" s="847"/>
      <c r="C24" s="847"/>
      <c r="D24" s="847"/>
      <c r="E24" s="847"/>
      <c r="F24" s="847"/>
    </row>
    <row r="25" spans="1:6" ht="24.95" customHeight="1" x14ac:dyDescent="0.2">
      <c r="A25" s="847"/>
      <c r="B25" s="847"/>
      <c r="C25" s="847"/>
      <c r="D25" s="847"/>
      <c r="E25" s="847"/>
      <c r="F25" s="847"/>
    </row>
    <row r="26" spans="1:6" ht="24.95" customHeight="1" x14ac:dyDescent="0.2">
      <c r="A26" s="847"/>
      <c r="B26" s="847"/>
      <c r="C26" s="847"/>
      <c r="D26" s="847"/>
      <c r="E26" s="847"/>
      <c r="F26" s="847"/>
    </row>
    <row r="27" spans="1:6" ht="24.95" customHeight="1" x14ac:dyDescent="0.2">
      <c r="A27" s="847"/>
      <c r="B27" s="847"/>
      <c r="C27" s="847"/>
      <c r="D27" s="847"/>
      <c r="E27" s="847"/>
      <c r="F27" s="847"/>
    </row>
    <row r="28" spans="1:6" ht="24.95" customHeight="1" x14ac:dyDescent="0.2">
      <c r="A28" s="847"/>
      <c r="B28" s="847"/>
      <c r="C28" s="847"/>
      <c r="D28" s="847"/>
      <c r="E28" s="847"/>
      <c r="F28" s="847"/>
    </row>
    <row r="29" spans="1:6" ht="24.95" customHeight="1" x14ac:dyDescent="0.2">
      <c r="A29" s="847"/>
      <c r="B29" s="847"/>
      <c r="C29" s="847"/>
      <c r="D29" s="847"/>
      <c r="E29" s="847"/>
      <c r="F29" s="847"/>
    </row>
    <row r="30" spans="1:6" ht="24.95" customHeight="1" x14ac:dyDescent="0.2">
      <c r="A30" s="847"/>
      <c r="B30" s="847"/>
      <c r="C30" s="847"/>
      <c r="D30" s="847"/>
      <c r="E30" s="847"/>
      <c r="F30" s="847"/>
    </row>
    <row r="31" spans="1:6" ht="24.95" customHeight="1" x14ac:dyDescent="0.2">
      <c r="A31" s="847"/>
      <c r="B31" s="847"/>
      <c r="C31" s="847"/>
      <c r="D31" s="847"/>
      <c r="E31" s="847"/>
      <c r="F31" s="847"/>
    </row>
    <row r="32" spans="1:6" ht="24.95" customHeight="1" x14ac:dyDescent="0.2">
      <c r="A32" s="847"/>
      <c r="B32" s="847"/>
      <c r="C32" s="847"/>
      <c r="D32" s="847"/>
      <c r="E32" s="847"/>
      <c r="F32" s="847"/>
    </row>
    <row r="33" spans="1:6" ht="24.95" customHeight="1" x14ac:dyDescent="0.2">
      <c r="A33" s="847"/>
      <c r="B33" s="847"/>
      <c r="C33" s="847"/>
      <c r="D33" s="847"/>
      <c r="E33" s="847"/>
      <c r="F33" s="847"/>
    </row>
    <row r="34" spans="1:6" ht="24.95" customHeight="1" x14ac:dyDescent="0.2">
      <c r="A34" s="847"/>
      <c r="B34" s="847"/>
      <c r="C34" s="847"/>
      <c r="D34" s="847"/>
      <c r="E34" s="847"/>
      <c r="F34" s="847"/>
    </row>
    <row r="35" spans="1:6" ht="24.95" customHeight="1" x14ac:dyDescent="0.2">
      <c r="A35" s="847"/>
      <c r="B35" s="847"/>
      <c r="C35" s="847"/>
      <c r="D35" s="847"/>
      <c r="E35" s="847"/>
      <c r="F35" s="847"/>
    </row>
    <row r="36" spans="1:6" ht="24.95" customHeight="1" x14ac:dyDescent="0.2">
      <c r="A36" s="847"/>
      <c r="B36" s="847"/>
      <c r="C36" s="847"/>
      <c r="D36" s="847"/>
      <c r="E36" s="847"/>
      <c r="F36" s="847"/>
    </row>
    <row r="37" spans="1:6" ht="24.95" customHeight="1" x14ac:dyDescent="0.2">
      <c r="A37" s="847"/>
      <c r="B37" s="847"/>
      <c r="C37" s="847"/>
      <c r="D37" s="847"/>
      <c r="E37" s="847"/>
      <c r="F37" s="847"/>
    </row>
    <row r="38" spans="1:6" ht="24.95" customHeight="1" x14ac:dyDescent="0.2">
      <c r="A38" s="847"/>
      <c r="B38" s="847"/>
      <c r="C38" s="847"/>
      <c r="D38" s="847"/>
      <c r="E38" s="847"/>
      <c r="F38" s="847"/>
    </row>
    <row r="39" spans="1:6" ht="24.95" customHeight="1" x14ac:dyDescent="0.2">
      <c r="A39" s="847"/>
      <c r="B39" s="847"/>
      <c r="C39" s="847"/>
      <c r="D39" s="847"/>
      <c r="E39" s="847"/>
      <c r="F39" s="847"/>
    </row>
    <row r="40" spans="1:6" ht="24.95" customHeight="1" x14ac:dyDescent="0.2">
      <c r="A40" s="847"/>
      <c r="B40" s="847"/>
      <c r="C40" s="847"/>
      <c r="D40" s="847"/>
      <c r="E40" s="847"/>
      <c r="F40" s="847"/>
    </row>
    <row r="41" spans="1:6" ht="24.95" customHeight="1" x14ac:dyDescent="0.2">
      <c r="A41" s="847"/>
      <c r="B41" s="847"/>
      <c r="C41" s="847"/>
      <c r="D41" s="847"/>
      <c r="E41" s="847"/>
      <c r="F41" s="847"/>
    </row>
    <row r="42" spans="1:6" ht="24.95" customHeight="1" x14ac:dyDescent="0.2">
      <c r="A42" s="847"/>
      <c r="B42" s="847"/>
      <c r="C42" s="847"/>
      <c r="D42" s="847"/>
      <c r="E42" s="847"/>
      <c r="F42" s="847"/>
    </row>
    <row r="43" spans="1:6" ht="24.95" customHeight="1" x14ac:dyDescent="0.2">
      <c r="A43" s="847"/>
      <c r="B43" s="847"/>
      <c r="C43" s="847"/>
      <c r="D43" s="847"/>
      <c r="E43" s="847"/>
      <c r="F43" s="847"/>
    </row>
    <row r="44" spans="1:6" ht="24.95" customHeight="1" x14ac:dyDescent="0.2">
      <c r="A44" s="847"/>
      <c r="B44" s="847"/>
      <c r="C44" s="847"/>
      <c r="D44" s="847"/>
      <c r="E44" s="847"/>
      <c r="F44" s="847"/>
    </row>
    <row r="45" spans="1:6" ht="24.95" customHeight="1" x14ac:dyDescent="0.2">
      <c r="A45" s="847"/>
      <c r="B45" s="847"/>
      <c r="C45" s="847"/>
      <c r="D45" s="847"/>
      <c r="E45" s="847"/>
      <c r="F45" s="847"/>
    </row>
    <row r="46" spans="1:6" ht="24.95" customHeight="1" x14ac:dyDescent="0.2">
      <c r="A46" s="847"/>
      <c r="B46" s="847"/>
      <c r="C46" s="847"/>
      <c r="D46" s="847"/>
      <c r="E46" s="847"/>
      <c r="F46" s="847"/>
    </row>
    <row r="47" spans="1:6" ht="24.95" customHeight="1" x14ac:dyDescent="0.2">
      <c r="A47" s="847"/>
      <c r="B47" s="847"/>
      <c r="C47" s="847"/>
      <c r="D47" s="847"/>
      <c r="E47" s="847"/>
      <c r="F47" s="847"/>
    </row>
    <row r="48" spans="1:6" ht="24.95" customHeight="1" x14ac:dyDescent="0.2">
      <c r="A48" s="847"/>
      <c r="B48" s="847"/>
      <c r="C48" s="847"/>
      <c r="D48" s="847"/>
      <c r="E48" s="847"/>
      <c r="F48" s="847"/>
    </row>
    <row r="49" spans="1:6" ht="24.95" customHeight="1" x14ac:dyDescent="0.2">
      <c r="A49" s="847"/>
      <c r="B49" s="847"/>
      <c r="C49" s="847"/>
      <c r="D49" s="847"/>
      <c r="E49" s="847"/>
      <c r="F49" s="847"/>
    </row>
    <row r="50" spans="1:6" ht="24.95" customHeight="1" x14ac:dyDescent="0.2">
      <c r="A50" s="847"/>
      <c r="B50" s="847"/>
      <c r="C50" s="847"/>
      <c r="D50" s="847"/>
      <c r="E50" s="847"/>
      <c r="F50" s="847"/>
    </row>
    <row r="51" spans="1:6" ht="24.95" customHeight="1" x14ac:dyDescent="0.2">
      <c r="A51" s="847"/>
      <c r="B51" s="847"/>
      <c r="C51" s="847"/>
      <c r="D51" s="847"/>
      <c r="E51" s="847"/>
      <c r="F51" s="847"/>
    </row>
    <row r="52" spans="1:6" ht="24.95" customHeight="1" x14ac:dyDescent="0.2">
      <c r="A52" s="847"/>
      <c r="B52" s="847"/>
      <c r="C52" s="847"/>
      <c r="D52" s="847"/>
      <c r="E52" s="847"/>
      <c r="F52" s="847"/>
    </row>
    <row r="53" spans="1:6" ht="24.95" customHeight="1" x14ac:dyDescent="0.2">
      <c r="A53" s="847"/>
      <c r="B53" s="847"/>
      <c r="C53" s="847"/>
      <c r="D53" s="847"/>
      <c r="E53" s="847"/>
      <c r="F53" s="847"/>
    </row>
    <row r="54" spans="1:6" ht="24.95" customHeight="1" x14ac:dyDescent="0.2">
      <c r="A54" s="847"/>
      <c r="B54" s="847"/>
      <c r="C54" s="847"/>
      <c r="D54" s="847"/>
      <c r="E54" s="847"/>
      <c r="F54" s="847"/>
    </row>
    <row r="55" spans="1:6" ht="24.95" customHeight="1" x14ac:dyDescent="0.2">
      <c r="A55" s="847"/>
      <c r="B55" s="847"/>
      <c r="C55" s="847"/>
      <c r="D55" s="847"/>
      <c r="E55" s="847"/>
      <c r="F55" s="847"/>
    </row>
    <row r="56" spans="1:6" ht="24.95" customHeight="1" x14ac:dyDescent="0.2">
      <c r="A56" s="847"/>
      <c r="B56" s="847"/>
      <c r="C56" s="847"/>
      <c r="D56" s="847"/>
      <c r="E56" s="847"/>
      <c r="F56" s="847"/>
    </row>
    <row r="57" spans="1:6" ht="24.95" customHeight="1" x14ac:dyDescent="0.2">
      <c r="A57" s="847"/>
      <c r="B57" s="847"/>
      <c r="C57" s="847"/>
      <c r="D57" s="847"/>
      <c r="E57" s="847"/>
      <c r="F57" s="847"/>
    </row>
    <row r="58" spans="1:6" ht="24.95" customHeight="1" x14ac:dyDescent="0.2">
      <c r="A58" s="847"/>
      <c r="B58" s="847"/>
      <c r="C58" s="847"/>
      <c r="D58" s="847"/>
      <c r="E58" s="847"/>
      <c r="F58" s="847"/>
    </row>
    <row r="59" spans="1:6" ht="24.95" customHeight="1" x14ac:dyDescent="0.2">
      <c r="A59" s="847"/>
      <c r="B59" s="847"/>
      <c r="C59" s="847"/>
      <c r="D59" s="847"/>
      <c r="E59" s="847"/>
      <c r="F59" s="847"/>
    </row>
    <row r="60" spans="1:6" ht="24.95" customHeight="1" x14ac:dyDescent="0.2">
      <c r="A60" s="847"/>
      <c r="B60" s="847"/>
      <c r="C60" s="847"/>
      <c r="D60" s="847"/>
      <c r="E60" s="847"/>
      <c r="F60" s="847"/>
    </row>
    <row r="61" spans="1:6" ht="24.95" customHeight="1" x14ac:dyDescent="0.2">
      <c r="A61" s="847"/>
      <c r="B61" s="847"/>
      <c r="C61" s="847"/>
      <c r="D61" s="847"/>
      <c r="E61" s="847"/>
      <c r="F61" s="847"/>
    </row>
    <row r="62" spans="1:6" ht="24.95" customHeight="1" x14ac:dyDescent="0.2">
      <c r="A62" s="847"/>
      <c r="B62" s="847"/>
      <c r="C62" s="847"/>
      <c r="D62" s="847"/>
      <c r="E62" s="847"/>
      <c r="F62" s="847"/>
    </row>
    <row r="63" spans="1:6" ht="24.95" customHeight="1" x14ac:dyDescent="0.2">
      <c r="A63" s="847"/>
      <c r="B63" s="847"/>
      <c r="C63" s="847"/>
      <c r="D63" s="847"/>
      <c r="E63" s="847"/>
      <c r="F63" s="847"/>
    </row>
    <row r="64" spans="1:6" ht="24.95" customHeight="1" x14ac:dyDescent="0.2">
      <c r="A64" s="847"/>
      <c r="B64" s="847"/>
      <c r="C64" s="847"/>
      <c r="D64" s="847"/>
      <c r="E64" s="847"/>
      <c r="F64" s="847"/>
    </row>
    <row r="65" spans="1:6" ht="24.95" customHeight="1" thickBot="1" x14ac:dyDescent="0.25">
      <c r="A65" s="848"/>
      <c r="B65" s="848"/>
      <c r="C65" s="848"/>
      <c r="D65" s="848"/>
      <c r="E65" s="848"/>
      <c r="F65" s="848"/>
    </row>
  </sheetData>
  <mergeCells count="60">
    <mergeCell ref="B2:C2"/>
    <mergeCell ref="C4:E4"/>
    <mergeCell ref="A7:F7"/>
    <mergeCell ref="A9:F9"/>
    <mergeCell ref="A10:F10"/>
    <mergeCell ref="A11:F11"/>
    <mergeCell ref="A18:F18"/>
    <mergeCell ref="A19:F19"/>
    <mergeCell ref="A20:F20"/>
    <mergeCell ref="A21:F21"/>
    <mergeCell ref="A16:F16"/>
    <mergeCell ref="A17:F17"/>
    <mergeCell ref="A12:F12"/>
    <mergeCell ref="A13:F13"/>
    <mergeCell ref="A14:F14"/>
    <mergeCell ref="A15:F15"/>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63:F63"/>
    <mergeCell ref="A64:F64"/>
    <mergeCell ref="A65:F65"/>
    <mergeCell ref="A58:F58"/>
    <mergeCell ref="A59:F59"/>
    <mergeCell ref="A60:F60"/>
    <mergeCell ref="A61:F61"/>
    <mergeCell ref="A62:F62"/>
  </mergeCells>
  <pageMargins left="0.7" right="0.7" top="0.75" bottom="0.75" header="0.3" footer="0.3"/>
  <pageSetup paperSize="9" scale="74"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G61"/>
  <sheetViews>
    <sheetView zoomScaleNormal="100" workbookViewId="0">
      <selection activeCell="B1" sqref="B1:C1"/>
    </sheetView>
  </sheetViews>
  <sheetFormatPr defaultColWidth="11.42578125" defaultRowHeight="12.75" x14ac:dyDescent="0.2"/>
  <cols>
    <col min="1" max="1" width="4.7109375" style="5" customWidth="1"/>
    <col min="2" max="2" width="65" style="108" customWidth="1"/>
    <col min="3" max="3" width="7.28515625" style="175" customWidth="1"/>
    <col min="4" max="4" width="17.42578125" style="68" customWidth="1"/>
    <col min="5" max="5" width="14.85546875" style="68" bestFit="1" customWidth="1"/>
  </cols>
  <sheetData>
    <row r="1" spans="1:7" s="20" customFormat="1" x14ac:dyDescent="0.2">
      <c r="A1" s="311" t="s">
        <v>78</v>
      </c>
      <c r="B1" s="868" t="str">
        <f>'1.'!U20</f>
        <v>0466398071</v>
      </c>
      <c r="C1" s="878"/>
      <c r="D1" s="580" t="s">
        <v>1182</v>
      </c>
      <c r="E1" s="577"/>
      <c r="F1" s="875"/>
      <c r="G1" s="875"/>
    </row>
    <row r="2" spans="1:7" ht="15.75" x14ac:dyDescent="0.2">
      <c r="A2" s="50" t="s">
        <v>185</v>
      </c>
      <c r="B2" s="814"/>
      <c r="C2" s="238"/>
    </row>
    <row r="3" spans="1:7" x14ac:dyDescent="0.2">
      <c r="A3" s="128" t="s">
        <v>187</v>
      </c>
      <c r="B3" s="128"/>
      <c r="C3" s="227" t="s">
        <v>36</v>
      </c>
      <c r="D3" s="228" t="s">
        <v>113</v>
      </c>
      <c r="E3" s="228" t="s">
        <v>79</v>
      </c>
    </row>
    <row r="4" spans="1:7" ht="15" x14ac:dyDescent="0.25">
      <c r="A4" s="128" t="s">
        <v>186</v>
      </c>
      <c r="B4" s="128"/>
      <c r="C4" s="19"/>
      <c r="D4" s="551"/>
      <c r="E4" s="551"/>
    </row>
    <row r="5" spans="1:7" ht="15" x14ac:dyDescent="0.25">
      <c r="A5" s="7"/>
      <c r="B5" s="120"/>
      <c r="C5" s="19"/>
      <c r="D5" s="551"/>
      <c r="E5" s="551"/>
    </row>
    <row r="6" spans="1:7" ht="15" x14ac:dyDescent="0.25">
      <c r="A6" s="7"/>
      <c r="B6" s="120"/>
      <c r="C6" s="242"/>
      <c r="D6" s="551"/>
      <c r="E6" s="551"/>
    </row>
    <row r="7" spans="1:7" ht="15" x14ac:dyDescent="0.25">
      <c r="A7" s="111" t="s">
        <v>161</v>
      </c>
      <c r="B7" s="113"/>
      <c r="C7" s="243" t="s">
        <v>646</v>
      </c>
      <c r="D7" s="555" t="s">
        <v>62</v>
      </c>
      <c r="E7" s="542">
        <v>0</v>
      </c>
    </row>
    <row r="8" spans="1:7" ht="15" x14ac:dyDescent="0.25">
      <c r="A8" s="879"/>
      <c r="B8" s="879"/>
      <c r="C8" s="244"/>
      <c r="D8" s="551"/>
      <c r="E8" s="551"/>
    </row>
    <row r="9" spans="1:7" ht="15" x14ac:dyDescent="0.25">
      <c r="A9" s="111" t="s">
        <v>235</v>
      </c>
      <c r="B9" s="112"/>
      <c r="C9" s="231"/>
      <c r="D9" s="551"/>
      <c r="E9" s="551"/>
    </row>
    <row r="10" spans="1:7" ht="15" x14ac:dyDescent="0.25">
      <c r="A10" s="7"/>
      <c r="B10" s="117" t="s">
        <v>236</v>
      </c>
      <c r="C10" s="231">
        <v>8361</v>
      </c>
      <c r="D10" s="551">
        <v>0</v>
      </c>
      <c r="E10" s="551"/>
    </row>
    <row r="11" spans="1:7" ht="15" x14ac:dyDescent="0.25">
      <c r="A11" s="7"/>
      <c r="B11" s="117" t="s">
        <v>237</v>
      </c>
      <c r="C11" s="231">
        <v>8371</v>
      </c>
      <c r="D11" s="551">
        <v>0</v>
      </c>
      <c r="E11" s="551"/>
    </row>
    <row r="12" spans="1:7" ht="15" x14ac:dyDescent="0.25">
      <c r="A12" s="7"/>
      <c r="B12" s="117" t="s">
        <v>238</v>
      </c>
      <c r="C12" s="245">
        <v>8381</v>
      </c>
      <c r="D12" s="551">
        <v>0</v>
      </c>
      <c r="E12" s="551"/>
    </row>
    <row r="13" spans="1:7" ht="15" x14ac:dyDescent="0.25">
      <c r="A13" s="7"/>
      <c r="C13" s="245"/>
      <c r="D13" s="551"/>
      <c r="E13" s="551"/>
    </row>
    <row r="14" spans="1:7" ht="15" x14ac:dyDescent="0.25">
      <c r="A14" s="7"/>
      <c r="C14" s="245"/>
      <c r="D14" s="551"/>
      <c r="E14" s="551"/>
    </row>
    <row r="15" spans="1:7" ht="15" x14ac:dyDescent="0.25">
      <c r="A15" s="111" t="s">
        <v>161</v>
      </c>
      <c r="B15" s="112"/>
      <c r="C15" s="246">
        <v>8391</v>
      </c>
      <c r="D15" s="555">
        <f>E7+D10-D11+D12</f>
        <v>0</v>
      </c>
      <c r="E15" s="555"/>
    </row>
    <row r="16" spans="1:7" ht="15" x14ac:dyDescent="0.25">
      <c r="A16" s="7"/>
      <c r="B16" s="112"/>
      <c r="C16" s="245"/>
      <c r="D16" s="551"/>
      <c r="E16" s="551"/>
    </row>
    <row r="17" spans="1:5" ht="15" x14ac:dyDescent="0.25">
      <c r="B17" s="112"/>
      <c r="C17" s="245"/>
      <c r="D17" s="551"/>
      <c r="E17" s="551"/>
    </row>
    <row r="18" spans="1:5" ht="15" x14ac:dyDescent="0.25">
      <c r="A18" s="111" t="s">
        <v>173</v>
      </c>
      <c r="B18" s="112"/>
      <c r="C18" s="245" t="s">
        <v>647</v>
      </c>
      <c r="D18" s="555" t="s">
        <v>62</v>
      </c>
      <c r="E18" s="542">
        <v>0</v>
      </c>
    </row>
    <row r="19" spans="1:5" ht="15" x14ac:dyDescent="0.25">
      <c r="A19" s="111" t="s">
        <v>235</v>
      </c>
      <c r="B19" s="112"/>
      <c r="C19" s="245"/>
      <c r="D19" s="551"/>
      <c r="E19" s="551"/>
    </row>
    <row r="20" spans="1:5" ht="15" x14ac:dyDescent="0.25">
      <c r="B20" s="108" t="s">
        <v>164</v>
      </c>
      <c r="C20" s="245">
        <v>8411</v>
      </c>
      <c r="D20" s="551">
        <v>0</v>
      </c>
      <c r="E20" s="551"/>
    </row>
    <row r="21" spans="1:5" ht="15" x14ac:dyDescent="0.25">
      <c r="B21" s="108" t="s">
        <v>174</v>
      </c>
      <c r="C21" s="245">
        <v>8421</v>
      </c>
      <c r="D21" s="551">
        <v>0</v>
      </c>
      <c r="E21" s="551"/>
    </row>
    <row r="22" spans="1:5" ht="15" x14ac:dyDescent="0.25">
      <c r="B22" s="108" t="s">
        <v>175</v>
      </c>
      <c r="C22" s="245">
        <v>8431</v>
      </c>
      <c r="D22" s="551">
        <v>0</v>
      </c>
      <c r="E22" s="551"/>
    </row>
    <row r="23" spans="1:5" ht="15" x14ac:dyDescent="0.25">
      <c r="B23" s="86" t="s">
        <v>342</v>
      </c>
      <c r="C23" s="245">
        <v>8441</v>
      </c>
      <c r="D23" s="551">
        <v>0</v>
      </c>
      <c r="E23" s="551"/>
    </row>
    <row r="24" spans="1:5" ht="15" x14ac:dyDescent="0.25">
      <c r="B24" s="112"/>
      <c r="C24" s="245"/>
      <c r="D24" s="551"/>
      <c r="E24" s="551"/>
    </row>
    <row r="25" spans="1:5" ht="15" x14ac:dyDescent="0.25">
      <c r="A25" s="98" t="s">
        <v>173</v>
      </c>
      <c r="B25" s="112"/>
      <c r="C25" s="245">
        <v>8451</v>
      </c>
      <c r="D25" s="555">
        <f>E18+D20+D21-D22+D23</f>
        <v>0</v>
      </c>
      <c r="E25" s="551"/>
    </row>
    <row r="26" spans="1:5" ht="15" x14ac:dyDescent="0.25">
      <c r="A26" s="7"/>
      <c r="B26" s="112"/>
      <c r="C26" s="245"/>
      <c r="D26" s="551"/>
      <c r="E26" s="551"/>
    </row>
    <row r="27" spans="1:5" ht="15" x14ac:dyDescent="0.25">
      <c r="A27" s="98" t="s">
        <v>239</v>
      </c>
      <c r="B27" s="113"/>
      <c r="C27" s="243" t="s">
        <v>648</v>
      </c>
      <c r="D27" s="555" t="s">
        <v>62</v>
      </c>
      <c r="E27" s="542">
        <v>0</v>
      </c>
    </row>
    <row r="28" spans="1:5" ht="15" x14ac:dyDescent="0.25">
      <c r="A28" s="879"/>
      <c r="B28" s="879"/>
      <c r="C28" s="244"/>
      <c r="D28" s="551"/>
      <c r="E28" s="551"/>
    </row>
    <row r="29" spans="1:5" ht="15" x14ac:dyDescent="0.25">
      <c r="A29" s="111" t="s">
        <v>235</v>
      </c>
      <c r="B29" s="112"/>
      <c r="C29" s="231"/>
      <c r="D29" s="551"/>
      <c r="E29" s="551"/>
    </row>
    <row r="30" spans="1:5" ht="15" x14ac:dyDescent="0.25">
      <c r="A30" s="7"/>
      <c r="B30" s="86" t="s">
        <v>164</v>
      </c>
      <c r="C30" s="231">
        <v>8471</v>
      </c>
      <c r="D30" s="551">
        <v>0</v>
      </c>
      <c r="E30" s="551"/>
    </row>
    <row r="31" spans="1:5" ht="15" x14ac:dyDescent="0.25">
      <c r="A31" s="7"/>
      <c r="B31" s="86" t="s">
        <v>165</v>
      </c>
      <c r="C31" s="231">
        <v>8481</v>
      </c>
      <c r="D31" s="551">
        <v>0</v>
      </c>
      <c r="E31" s="551"/>
    </row>
    <row r="32" spans="1:5" ht="15" x14ac:dyDescent="0.25">
      <c r="A32" s="7"/>
      <c r="B32" s="86" t="s">
        <v>176</v>
      </c>
      <c r="C32" s="231">
        <v>8491</v>
      </c>
      <c r="D32" s="551">
        <v>0</v>
      </c>
      <c r="E32" s="551"/>
    </row>
    <row r="33" spans="1:5" ht="15" x14ac:dyDescent="0.25">
      <c r="A33" s="7"/>
      <c r="B33" s="86" t="s">
        <v>166</v>
      </c>
      <c r="C33" s="231">
        <v>8501</v>
      </c>
      <c r="D33" s="564">
        <v>0</v>
      </c>
      <c r="E33" s="551"/>
    </row>
    <row r="34" spans="1:5" ht="15" x14ac:dyDescent="0.25">
      <c r="A34" s="7"/>
      <c r="B34" s="86" t="s">
        <v>341</v>
      </c>
      <c r="C34" s="231">
        <v>8511</v>
      </c>
      <c r="D34" s="564">
        <v>0</v>
      </c>
      <c r="E34" s="551"/>
    </row>
    <row r="35" spans="1:5" ht="15" x14ac:dyDescent="0.25">
      <c r="A35" s="7"/>
      <c r="B35" s="112"/>
      <c r="C35" s="231"/>
      <c r="D35" s="564"/>
      <c r="E35" s="551"/>
    </row>
    <row r="36" spans="1:5" ht="15" x14ac:dyDescent="0.25">
      <c r="A36" s="111" t="s">
        <v>239</v>
      </c>
      <c r="C36" s="247">
        <v>8521</v>
      </c>
      <c r="D36" s="555">
        <f>E27+D30-D31+D32-D33+D34</f>
        <v>0</v>
      </c>
      <c r="E36" s="555"/>
    </row>
    <row r="37" spans="1:5" ht="14.25" x14ac:dyDescent="0.2">
      <c r="C37" s="231"/>
      <c r="D37" s="565"/>
      <c r="E37" s="565"/>
    </row>
    <row r="38" spans="1:5" ht="15" x14ac:dyDescent="0.25">
      <c r="A38" s="111" t="s">
        <v>240</v>
      </c>
      <c r="B38" s="113"/>
      <c r="C38" s="243" t="s">
        <v>649</v>
      </c>
      <c r="D38" s="555" t="s">
        <v>62</v>
      </c>
      <c r="E38" s="542">
        <v>0</v>
      </c>
    </row>
    <row r="39" spans="1:5" ht="15" x14ac:dyDescent="0.25">
      <c r="A39" s="879"/>
      <c r="B39" s="879"/>
      <c r="C39" s="244"/>
      <c r="D39" s="551"/>
      <c r="E39" s="551"/>
    </row>
    <row r="40" spans="1:5" ht="15" x14ac:dyDescent="0.25">
      <c r="A40" s="111" t="s">
        <v>361</v>
      </c>
      <c r="B40" s="112"/>
      <c r="C40" s="231">
        <v>8541</v>
      </c>
      <c r="D40" s="551"/>
      <c r="E40" s="551"/>
    </row>
    <row r="41" spans="1:5" ht="15" x14ac:dyDescent="0.25">
      <c r="A41" s="7"/>
      <c r="B41" s="112"/>
      <c r="C41" s="231"/>
      <c r="D41" s="564"/>
      <c r="E41" s="551"/>
    </row>
    <row r="42" spans="1:5" ht="15" x14ac:dyDescent="0.25">
      <c r="A42" s="98" t="s">
        <v>240</v>
      </c>
      <c r="C42" s="247">
        <v>8551</v>
      </c>
      <c r="D42" s="555">
        <f>E38+D40</f>
        <v>0</v>
      </c>
      <c r="E42" s="555"/>
    </row>
    <row r="43" spans="1:5" ht="14.25" x14ac:dyDescent="0.2">
      <c r="C43" s="245"/>
      <c r="D43" s="565"/>
      <c r="E43" s="565"/>
    </row>
    <row r="44" spans="1:5" ht="15" x14ac:dyDescent="0.25">
      <c r="A44" s="98" t="s">
        <v>154</v>
      </c>
      <c r="C44" s="272" t="s">
        <v>661</v>
      </c>
      <c r="D44" s="551">
        <f>D15+D25-D36-D42</f>
        <v>0</v>
      </c>
      <c r="E44" s="565"/>
    </row>
    <row r="45" spans="1:5" ht="14.25" x14ac:dyDescent="0.2">
      <c r="C45" s="245"/>
      <c r="D45" s="565"/>
      <c r="E45" s="565"/>
    </row>
    <row r="46" spans="1:5" ht="15" x14ac:dyDescent="0.25">
      <c r="A46" s="128" t="s">
        <v>343</v>
      </c>
      <c r="B46" s="123"/>
      <c r="C46" s="242"/>
      <c r="D46" s="551"/>
      <c r="E46" s="551"/>
    </row>
    <row r="47" spans="1:5" ht="15" x14ac:dyDescent="0.25">
      <c r="A47" s="88"/>
      <c r="B47" s="140"/>
      <c r="C47" s="242"/>
      <c r="D47" s="551"/>
      <c r="E47" s="551"/>
    </row>
    <row r="48" spans="1:5" ht="15" x14ac:dyDescent="0.25">
      <c r="A48" s="98" t="s">
        <v>154</v>
      </c>
      <c r="B48" s="113"/>
      <c r="C48" s="243" t="s">
        <v>650</v>
      </c>
      <c r="D48" s="555" t="s">
        <v>62</v>
      </c>
      <c r="E48" s="542">
        <v>0</v>
      </c>
    </row>
    <row r="49" spans="1:5" ht="15" x14ac:dyDescent="0.25">
      <c r="A49" s="879"/>
      <c r="B49" s="879"/>
      <c r="C49" s="244"/>
      <c r="D49" s="551"/>
      <c r="E49" s="551"/>
    </row>
    <row r="50" spans="1:5" ht="15" x14ac:dyDescent="0.25">
      <c r="A50" s="111" t="s">
        <v>235</v>
      </c>
      <c r="B50" s="112"/>
      <c r="C50" s="231"/>
      <c r="D50" s="551"/>
      <c r="E50" s="551"/>
    </row>
    <row r="51" spans="1:5" ht="15" x14ac:dyDescent="0.25">
      <c r="A51" s="7"/>
      <c r="B51" s="86" t="s">
        <v>545</v>
      </c>
      <c r="C51" s="244">
        <v>8581</v>
      </c>
      <c r="D51" s="551">
        <v>0</v>
      </c>
      <c r="E51" s="551"/>
    </row>
    <row r="52" spans="1:5" ht="15" x14ac:dyDescent="0.25">
      <c r="A52" s="7"/>
      <c r="B52" s="86" t="s">
        <v>546</v>
      </c>
      <c r="C52" s="244">
        <v>8591</v>
      </c>
      <c r="D52" s="551">
        <v>0</v>
      </c>
      <c r="E52" s="551"/>
    </row>
    <row r="53" spans="1:5" ht="15" x14ac:dyDescent="0.25">
      <c r="A53" s="7"/>
      <c r="B53" s="86" t="s">
        <v>547</v>
      </c>
      <c r="C53" s="244">
        <v>8601</v>
      </c>
      <c r="D53" s="551">
        <v>0</v>
      </c>
      <c r="E53" s="551"/>
    </row>
    <row r="54" spans="1:5" ht="15" x14ac:dyDescent="0.25">
      <c r="A54" s="7"/>
      <c r="B54" s="86" t="s">
        <v>548</v>
      </c>
      <c r="C54" s="244">
        <v>8611</v>
      </c>
      <c r="D54" s="551">
        <v>0</v>
      </c>
      <c r="E54" s="551"/>
    </row>
    <row r="55" spans="1:5" ht="15" x14ac:dyDescent="0.25">
      <c r="A55" s="7"/>
      <c r="B55" s="86" t="s">
        <v>549</v>
      </c>
      <c r="C55" s="244">
        <v>8621</v>
      </c>
      <c r="D55" s="551">
        <v>0</v>
      </c>
      <c r="E55" s="551"/>
    </row>
    <row r="56" spans="1:5" ht="15" x14ac:dyDescent="0.25">
      <c r="A56" s="7"/>
      <c r="B56" s="86" t="s">
        <v>340</v>
      </c>
      <c r="C56" s="231">
        <v>8631</v>
      </c>
      <c r="D56" s="551">
        <v>0</v>
      </c>
      <c r="E56" s="551"/>
    </row>
    <row r="57" spans="1:5" ht="15" x14ac:dyDescent="0.25">
      <c r="A57" s="7"/>
      <c r="B57" s="112"/>
      <c r="C57" s="244"/>
      <c r="D57" s="551"/>
      <c r="E57" s="551"/>
    </row>
    <row r="58" spans="1:5" ht="15" x14ac:dyDescent="0.25">
      <c r="A58" s="111" t="s">
        <v>154</v>
      </c>
      <c r="B58" s="112"/>
      <c r="C58" s="272" t="s">
        <v>662</v>
      </c>
      <c r="D58" s="555">
        <f>E48+D51-D52-D53+D54+D55+D56</f>
        <v>0</v>
      </c>
      <c r="E58" s="555"/>
    </row>
    <row r="59" spans="1:5" ht="15" x14ac:dyDescent="0.25">
      <c r="A59" s="7"/>
      <c r="B59" s="112"/>
      <c r="C59" s="245"/>
      <c r="D59" s="551"/>
      <c r="E59" s="551"/>
    </row>
    <row r="60" spans="1:5" ht="15" x14ac:dyDescent="0.25">
      <c r="A60" s="76" t="s">
        <v>550</v>
      </c>
      <c r="B60" s="112"/>
      <c r="C60" s="272">
        <v>8651</v>
      </c>
      <c r="D60" s="551"/>
      <c r="E60" s="551"/>
    </row>
    <row r="61" spans="1:5" ht="15" x14ac:dyDescent="0.25">
      <c r="A61" s="98" t="s">
        <v>241</v>
      </c>
      <c r="B61" s="112"/>
      <c r="C61" s="318"/>
      <c r="D61" s="556"/>
      <c r="E61" s="566"/>
    </row>
  </sheetData>
  <protectedRanges>
    <protectedRange sqref="D1:E65536 A1:IV1" name="Plage2"/>
  </protectedRanges>
  <mergeCells count="6">
    <mergeCell ref="F1:G1"/>
    <mergeCell ref="A39:B39"/>
    <mergeCell ref="A49:B49"/>
    <mergeCell ref="A8:B8"/>
    <mergeCell ref="A28:B28"/>
    <mergeCell ref="B1:C1"/>
  </mergeCells>
  <phoneticPr fontId="0" type="noConversion"/>
  <pageMargins left="0.7" right="0.7" top="0.75" bottom="0.75" header="0.3" footer="0.3"/>
  <pageSetup paperSize="9" scale="81" fitToHeight="0" orientation="portrait" r:id="rId1"/>
  <colBreaks count="1" manualBreakCount="1">
    <brk id="5"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L61"/>
  <sheetViews>
    <sheetView zoomScaleNormal="100" workbookViewId="0">
      <selection activeCell="B1" sqref="B1:C1"/>
    </sheetView>
  </sheetViews>
  <sheetFormatPr defaultColWidth="11.42578125" defaultRowHeight="12.75" x14ac:dyDescent="0.2"/>
  <cols>
    <col min="1" max="1" width="4.7109375" style="5" customWidth="1"/>
    <col min="2" max="2" width="61.140625" style="108" customWidth="1"/>
    <col min="3" max="3" width="7.28515625" style="235" customWidth="1"/>
    <col min="4" max="4" width="17.42578125" style="68" customWidth="1"/>
    <col min="5" max="5" width="14.85546875" style="68" bestFit="1" customWidth="1"/>
  </cols>
  <sheetData>
    <row r="1" spans="1:12" s="20" customFormat="1" x14ac:dyDescent="0.2">
      <c r="A1" s="311" t="s">
        <v>78</v>
      </c>
      <c r="B1" s="868" t="str">
        <f>'1.'!U20</f>
        <v>0466398071</v>
      </c>
      <c r="C1" s="878"/>
      <c r="D1" s="580" t="s">
        <v>1183</v>
      </c>
      <c r="E1" s="577"/>
      <c r="F1" s="22"/>
      <c r="G1" s="21"/>
      <c r="H1" s="877"/>
      <c r="I1" s="875"/>
      <c r="J1" s="22"/>
      <c r="K1" s="875"/>
      <c r="L1" s="875"/>
    </row>
    <row r="2" spans="1:12" ht="15.75" x14ac:dyDescent="0.2">
      <c r="A2" s="50" t="s">
        <v>185</v>
      </c>
      <c r="B2" s="814"/>
    </row>
    <row r="3" spans="1:12" x14ac:dyDescent="0.2">
      <c r="A3" s="128" t="s">
        <v>344</v>
      </c>
      <c r="B3" s="123"/>
      <c r="C3" s="133" t="s">
        <v>36</v>
      </c>
      <c r="D3" s="133" t="s">
        <v>113</v>
      </c>
      <c r="E3" s="133" t="s">
        <v>79</v>
      </c>
    </row>
    <row r="4" spans="1:12" ht="15" x14ac:dyDescent="0.25">
      <c r="A4" s="128" t="s">
        <v>186</v>
      </c>
      <c r="B4" s="123"/>
      <c r="C4" s="241"/>
      <c r="D4" s="551"/>
      <c r="E4" s="551"/>
    </row>
    <row r="5" spans="1:12" ht="15" x14ac:dyDescent="0.25">
      <c r="B5" s="120"/>
      <c r="C5" s="241"/>
      <c r="D5" s="551"/>
      <c r="E5" s="551"/>
    </row>
    <row r="6" spans="1:12" ht="15" x14ac:dyDescent="0.25">
      <c r="A6" s="7"/>
      <c r="B6" s="120"/>
      <c r="C6" s="241"/>
      <c r="D6" s="551"/>
      <c r="E6" s="551"/>
    </row>
    <row r="7" spans="1:12" ht="15" x14ac:dyDescent="0.25">
      <c r="A7" s="111" t="s">
        <v>161</v>
      </c>
      <c r="B7" s="113"/>
      <c r="C7" s="243" t="s">
        <v>651</v>
      </c>
      <c r="D7" s="555" t="s">
        <v>62</v>
      </c>
      <c r="E7" s="542">
        <v>0</v>
      </c>
    </row>
    <row r="8" spans="1:12" ht="15" x14ac:dyDescent="0.25">
      <c r="A8" s="879"/>
      <c r="B8" s="879"/>
      <c r="C8" s="244"/>
      <c r="D8" s="551"/>
      <c r="E8" s="551"/>
    </row>
    <row r="9" spans="1:12" ht="15" x14ac:dyDescent="0.25">
      <c r="A9" s="111" t="s">
        <v>235</v>
      </c>
      <c r="B9" s="112"/>
      <c r="C9" s="231"/>
      <c r="D9" s="551"/>
      <c r="E9" s="551"/>
    </row>
    <row r="10" spans="1:12" ht="15" x14ac:dyDescent="0.25">
      <c r="A10" s="7"/>
      <c r="B10" s="117" t="s">
        <v>236</v>
      </c>
      <c r="C10" s="231">
        <v>8362</v>
      </c>
      <c r="D10" s="551">
        <v>0</v>
      </c>
      <c r="E10" s="551"/>
    </row>
    <row r="11" spans="1:12" ht="15" x14ac:dyDescent="0.25">
      <c r="A11" s="7"/>
      <c r="B11" s="117" t="s">
        <v>237</v>
      </c>
      <c r="C11" s="231">
        <v>8372</v>
      </c>
      <c r="D11" s="551">
        <v>0</v>
      </c>
      <c r="E11" s="551"/>
    </row>
    <row r="12" spans="1:12" ht="15" x14ac:dyDescent="0.25">
      <c r="A12" s="7"/>
      <c r="B12" s="117" t="s">
        <v>238</v>
      </c>
      <c r="C12" s="245">
        <v>8382</v>
      </c>
      <c r="D12" s="551">
        <v>0</v>
      </c>
      <c r="E12" s="551"/>
    </row>
    <row r="13" spans="1:12" ht="15" x14ac:dyDescent="0.25">
      <c r="A13" s="7"/>
      <c r="C13" s="245"/>
      <c r="D13" s="551"/>
      <c r="E13" s="551"/>
    </row>
    <row r="14" spans="1:12" ht="15" x14ac:dyDescent="0.25">
      <c r="A14" s="7"/>
      <c r="C14" s="245"/>
      <c r="D14" s="551"/>
      <c r="E14" s="551"/>
    </row>
    <row r="15" spans="1:12" ht="15" x14ac:dyDescent="0.25">
      <c r="A15" s="111" t="s">
        <v>161</v>
      </c>
      <c r="B15" s="112"/>
      <c r="C15" s="246">
        <v>8392</v>
      </c>
      <c r="D15" s="555">
        <f>E7+D10-D11+D12</f>
        <v>0</v>
      </c>
      <c r="E15" s="555"/>
    </row>
    <row r="16" spans="1:12" ht="15" x14ac:dyDescent="0.25">
      <c r="A16" s="7"/>
      <c r="B16" s="112"/>
      <c r="C16" s="245"/>
      <c r="D16" s="551"/>
      <c r="E16" s="551"/>
    </row>
    <row r="17" spans="1:5" ht="15" x14ac:dyDescent="0.25">
      <c r="B17" s="112"/>
      <c r="C17" s="245"/>
      <c r="D17" s="551"/>
      <c r="E17" s="551"/>
    </row>
    <row r="18" spans="1:5" ht="15" x14ac:dyDescent="0.25">
      <c r="A18" s="111" t="s">
        <v>173</v>
      </c>
      <c r="B18" s="112"/>
      <c r="C18" s="245" t="s">
        <v>652</v>
      </c>
      <c r="D18" s="555" t="s">
        <v>62</v>
      </c>
      <c r="E18" s="542">
        <v>0</v>
      </c>
    </row>
    <row r="19" spans="1:5" ht="15" x14ac:dyDescent="0.25">
      <c r="A19" s="111" t="s">
        <v>235</v>
      </c>
      <c r="B19" s="112"/>
      <c r="C19" s="245"/>
      <c r="D19" s="551"/>
      <c r="E19" s="551"/>
    </row>
    <row r="20" spans="1:5" ht="15" x14ac:dyDescent="0.25">
      <c r="B20" s="108" t="s">
        <v>164</v>
      </c>
      <c r="C20" s="245">
        <v>8412</v>
      </c>
      <c r="D20" s="551">
        <v>0</v>
      </c>
      <c r="E20" s="551"/>
    </row>
    <row r="21" spans="1:5" ht="15" x14ac:dyDescent="0.25">
      <c r="B21" s="108" t="s">
        <v>174</v>
      </c>
      <c r="C21" s="245">
        <v>8422</v>
      </c>
      <c r="D21" s="551">
        <v>0</v>
      </c>
      <c r="E21" s="551"/>
    </row>
    <row r="22" spans="1:5" ht="15" x14ac:dyDescent="0.25">
      <c r="B22" s="108" t="s">
        <v>175</v>
      </c>
      <c r="C22" s="245">
        <v>8432</v>
      </c>
      <c r="D22" s="551">
        <v>0</v>
      </c>
      <c r="E22" s="551"/>
    </row>
    <row r="23" spans="1:5" ht="15" x14ac:dyDescent="0.25">
      <c r="B23" s="86" t="s">
        <v>707</v>
      </c>
      <c r="C23" s="245">
        <v>8442</v>
      </c>
      <c r="D23" s="551">
        <v>0</v>
      </c>
      <c r="E23" s="551"/>
    </row>
    <row r="24" spans="1:5" ht="15" x14ac:dyDescent="0.25">
      <c r="B24" s="112"/>
      <c r="C24" s="245"/>
      <c r="D24" s="551"/>
      <c r="E24" s="551"/>
    </row>
    <row r="25" spans="1:5" ht="15" x14ac:dyDescent="0.25">
      <c r="A25" s="98" t="s">
        <v>173</v>
      </c>
      <c r="B25" s="112"/>
      <c r="C25" s="245">
        <v>8452</v>
      </c>
      <c r="D25" s="555">
        <f>E18+D20+D21-D22+D23</f>
        <v>0</v>
      </c>
      <c r="E25" s="551"/>
    </row>
    <row r="26" spans="1:5" ht="15" x14ac:dyDescent="0.25">
      <c r="A26" s="7"/>
      <c r="B26" s="112"/>
      <c r="C26" s="245"/>
      <c r="D26" s="551"/>
      <c r="E26" s="551"/>
    </row>
    <row r="27" spans="1:5" ht="15" x14ac:dyDescent="0.25">
      <c r="A27" s="98" t="s">
        <v>239</v>
      </c>
      <c r="B27" s="113"/>
      <c r="C27" s="243" t="s">
        <v>653</v>
      </c>
      <c r="D27" s="555" t="s">
        <v>62</v>
      </c>
      <c r="E27" s="542">
        <v>0</v>
      </c>
    </row>
    <row r="28" spans="1:5" ht="15" x14ac:dyDescent="0.25">
      <c r="A28" s="879"/>
      <c r="B28" s="879"/>
      <c r="C28" s="244"/>
      <c r="D28" s="551"/>
      <c r="E28" s="551"/>
    </row>
    <row r="29" spans="1:5" ht="15" x14ac:dyDescent="0.25">
      <c r="A29" s="111" t="s">
        <v>235</v>
      </c>
      <c r="B29" s="112"/>
      <c r="C29" s="231"/>
      <c r="D29" s="551"/>
      <c r="E29" s="551"/>
    </row>
    <row r="30" spans="1:5" ht="15" x14ac:dyDescent="0.25">
      <c r="A30" s="7"/>
      <c r="B30" s="86" t="s">
        <v>164</v>
      </c>
      <c r="C30" s="231">
        <v>8472</v>
      </c>
      <c r="D30" s="551">
        <v>0</v>
      </c>
      <c r="E30" s="551"/>
    </row>
    <row r="31" spans="1:5" ht="15" x14ac:dyDescent="0.25">
      <c r="A31" s="7"/>
      <c r="B31" s="86" t="s">
        <v>165</v>
      </c>
      <c r="C31" s="231">
        <v>8482</v>
      </c>
      <c r="D31" s="551">
        <v>0</v>
      </c>
      <c r="E31" s="551"/>
    </row>
    <row r="32" spans="1:5" ht="15" x14ac:dyDescent="0.25">
      <c r="A32" s="7"/>
      <c r="B32" s="86" t="s">
        <v>176</v>
      </c>
      <c r="C32" s="231">
        <v>8492</v>
      </c>
      <c r="D32" s="551">
        <v>0</v>
      </c>
      <c r="E32" s="551"/>
    </row>
    <row r="33" spans="1:5" ht="15" x14ac:dyDescent="0.25">
      <c r="A33" s="7"/>
      <c r="B33" s="86" t="s">
        <v>166</v>
      </c>
      <c r="C33" s="231">
        <v>8502</v>
      </c>
      <c r="D33" s="564">
        <v>0</v>
      </c>
      <c r="E33" s="551"/>
    </row>
    <row r="34" spans="1:5" ht="15" x14ac:dyDescent="0.25">
      <c r="A34" s="7"/>
      <c r="B34" s="86" t="s">
        <v>707</v>
      </c>
      <c r="C34" s="231">
        <v>8512</v>
      </c>
      <c r="D34" s="564">
        <v>0</v>
      </c>
      <c r="E34" s="551"/>
    </row>
    <row r="35" spans="1:5" ht="15" x14ac:dyDescent="0.25">
      <c r="A35" s="7"/>
      <c r="B35" s="112"/>
      <c r="C35" s="231"/>
      <c r="D35" s="564"/>
      <c r="E35" s="551"/>
    </row>
    <row r="36" spans="1:5" ht="15" x14ac:dyDescent="0.25">
      <c r="A36" s="111" t="s">
        <v>239</v>
      </c>
      <c r="C36" s="247">
        <v>8522</v>
      </c>
      <c r="D36" s="555">
        <f>E27++D30-D31+D32-D33+D34</f>
        <v>0</v>
      </c>
      <c r="E36" s="555"/>
    </row>
    <row r="37" spans="1:5" ht="14.25" x14ac:dyDescent="0.2">
      <c r="C37" s="231"/>
      <c r="D37" s="565"/>
      <c r="E37" s="565"/>
    </row>
    <row r="38" spans="1:5" ht="15" x14ac:dyDescent="0.25">
      <c r="A38" s="111" t="s">
        <v>240</v>
      </c>
      <c r="B38" s="113"/>
      <c r="C38" s="243" t="s">
        <v>654</v>
      </c>
      <c r="D38" s="555" t="s">
        <v>62</v>
      </c>
      <c r="E38" s="542">
        <v>0</v>
      </c>
    </row>
    <row r="39" spans="1:5" ht="15" x14ac:dyDescent="0.25">
      <c r="A39" s="879"/>
      <c r="B39" s="879"/>
      <c r="C39" s="244"/>
      <c r="D39" s="551"/>
      <c r="E39" s="551"/>
    </row>
    <row r="40" spans="1:5" ht="15" x14ac:dyDescent="0.25">
      <c r="A40" s="111" t="s">
        <v>710</v>
      </c>
      <c r="B40" s="112"/>
      <c r="C40" s="231">
        <v>8542</v>
      </c>
      <c r="D40" s="551">
        <v>0</v>
      </c>
      <c r="E40" s="551"/>
    </row>
    <row r="41" spans="1:5" ht="15" x14ac:dyDescent="0.25">
      <c r="A41" s="7"/>
      <c r="B41" s="112"/>
      <c r="C41" s="231"/>
      <c r="D41" s="564"/>
      <c r="E41" s="551"/>
    </row>
    <row r="42" spans="1:5" ht="15" x14ac:dyDescent="0.25">
      <c r="A42" s="98" t="s">
        <v>240</v>
      </c>
      <c r="C42" s="247">
        <v>8552</v>
      </c>
      <c r="D42" s="555">
        <f>E38+D40</f>
        <v>0</v>
      </c>
      <c r="E42" s="555"/>
    </row>
    <row r="43" spans="1:5" ht="14.25" x14ac:dyDescent="0.2">
      <c r="C43" s="245"/>
      <c r="D43" s="565"/>
      <c r="E43" s="565"/>
    </row>
    <row r="44" spans="1:5" ht="15" x14ac:dyDescent="0.25">
      <c r="A44" s="98" t="s">
        <v>154</v>
      </c>
      <c r="C44" s="272" t="s">
        <v>663</v>
      </c>
      <c r="D44" s="551">
        <f>D15+D25-D36-D42</f>
        <v>0</v>
      </c>
      <c r="E44" s="565"/>
    </row>
    <row r="45" spans="1:5" ht="14.25" x14ac:dyDescent="0.2">
      <c r="C45" s="245"/>
      <c r="D45" s="565"/>
      <c r="E45" s="565"/>
    </row>
    <row r="46" spans="1:5" ht="15" x14ac:dyDescent="0.25">
      <c r="A46" s="128" t="s">
        <v>668</v>
      </c>
      <c r="B46" s="123"/>
      <c r="C46" s="242"/>
      <c r="D46" s="551"/>
      <c r="E46" s="551"/>
    </row>
    <row r="47" spans="1:5" ht="15" x14ac:dyDescent="0.25">
      <c r="A47" s="7"/>
      <c r="B47" s="120"/>
      <c r="C47" s="242"/>
      <c r="D47" s="551"/>
      <c r="E47" s="551"/>
    </row>
    <row r="48" spans="1:5" ht="15" x14ac:dyDescent="0.25">
      <c r="A48" s="98" t="s">
        <v>154</v>
      </c>
      <c r="B48" s="113"/>
      <c r="C48" s="243" t="s">
        <v>655</v>
      </c>
      <c r="D48" s="555" t="s">
        <v>62</v>
      </c>
      <c r="E48" s="542">
        <v>0</v>
      </c>
    </row>
    <row r="49" spans="1:5" ht="8.25" customHeight="1" x14ac:dyDescent="0.25">
      <c r="A49" s="879"/>
      <c r="B49" s="879"/>
      <c r="C49" s="244"/>
      <c r="D49" s="551"/>
      <c r="E49" s="551"/>
    </row>
    <row r="50" spans="1:5" ht="15" x14ac:dyDescent="0.25">
      <c r="A50" s="111" t="s">
        <v>235</v>
      </c>
      <c r="B50" s="112"/>
      <c r="C50" s="231"/>
      <c r="D50" s="551"/>
      <c r="E50" s="551"/>
    </row>
    <row r="51" spans="1:5" ht="15" x14ac:dyDescent="0.25">
      <c r="A51" s="7"/>
      <c r="B51" s="86" t="s">
        <v>545</v>
      </c>
      <c r="C51" s="244">
        <v>8582</v>
      </c>
      <c r="D51" s="551">
        <v>0</v>
      </c>
      <c r="E51" s="551"/>
    </row>
    <row r="52" spans="1:5" ht="15" x14ac:dyDescent="0.25">
      <c r="A52" s="7"/>
      <c r="B52" s="86" t="s">
        <v>546</v>
      </c>
      <c r="C52" s="244">
        <v>8592</v>
      </c>
      <c r="D52" s="551">
        <v>0</v>
      </c>
      <c r="E52" s="551"/>
    </row>
    <row r="53" spans="1:5" ht="15" x14ac:dyDescent="0.25">
      <c r="A53" s="7"/>
      <c r="B53" s="86" t="s">
        <v>547</v>
      </c>
      <c r="C53" s="244">
        <v>8602</v>
      </c>
      <c r="D53" s="551">
        <v>0</v>
      </c>
      <c r="E53" s="551"/>
    </row>
    <row r="54" spans="1:5" ht="15" x14ac:dyDescent="0.25">
      <c r="A54" s="7"/>
      <c r="B54" s="86" t="s">
        <v>548</v>
      </c>
      <c r="C54" s="244">
        <v>8612</v>
      </c>
      <c r="D54" s="551">
        <v>0</v>
      </c>
      <c r="E54" s="551"/>
    </row>
    <row r="55" spans="1:5" ht="15" x14ac:dyDescent="0.25">
      <c r="A55" s="7"/>
      <c r="B55" s="86" t="s">
        <v>549</v>
      </c>
      <c r="C55" s="244">
        <v>8622</v>
      </c>
      <c r="D55" s="551">
        <v>0</v>
      </c>
      <c r="E55" s="551"/>
    </row>
    <row r="56" spans="1:5" ht="15" x14ac:dyDescent="0.25">
      <c r="A56" s="7"/>
      <c r="B56" s="86" t="s">
        <v>340</v>
      </c>
      <c r="C56" s="231">
        <v>8632</v>
      </c>
      <c r="D56" s="551">
        <v>0</v>
      </c>
      <c r="E56" s="551"/>
    </row>
    <row r="57" spans="1:5" ht="15" x14ac:dyDescent="0.25">
      <c r="A57" s="7"/>
      <c r="B57" s="112"/>
      <c r="C57" s="244"/>
      <c r="D57" s="551"/>
      <c r="E57" s="551"/>
    </row>
    <row r="58" spans="1:5" ht="15" x14ac:dyDescent="0.25">
      <c r="A58" s="111" t="s">
        <v>154</v>
      </c>
      <c r="B58" s="112"/>
      <c r="C58" s="272" t="s">
        <v>664</v>
      </c>
      <c r="D58" s="555">
        <f>E48+D51-D52-D53+D55+D56</f>
        <v>0</v>
      </c>
      <c r="E58" s="555"/>
    </row>
    <row r="59" spans="1:5" ht="9.75" customHeight="1" x14ac:dyDescent="0.25">
      <c r="A59" s="7"/>
      <c r="B59" s="112"/>
      <c r="C59" s="245"/>
      <c r="D59" s="551"/>
      <c r="E59" s="551"/>
    </row>
    <row r="60" spans="1:5" ht="15" x14ac:dyDescent="0.25">
      <c r="A60" s="76" t="s">
        <v>550</v>
      </c>
      <c r="B60" s="112"/>
      <c r="C60" s="245">
        <v>8652</v>
      </c>
      <c r="D60" s="551">
        <v>0</v>
      </c>
      <c r="E60" s="551"/>
    </row>
    <row r="61" spans="1:5" ht="15" x14ac:dyDescent="0.25">
      <c r="A61" s="98" t="s">
        <v>241</v>
      </c>
      <c r="B61" s="112"/>
      <c r="C61" s="273"/>
      <c r="D61" s="556"/>
      <c r="E61" s="566"/>
    </row>
  </sheetData>
  <protectedRanges>
    <protectedRange sqref="D1:E65536 A1:IV1" name="Plage2"/>
  </protectedRanges>
  <mergeCells count="7">
    <mergeCell ref="A39:B39"/>
    <mergeCell ref="A49:B49"/>
    <mergeCell ref="H1:I1"/>
    <mergeCell ref="K1:L1"/>
    <mergeCell ref="A8:B8"/>
    <mergeCell ref="A28:B28"/>
    <mergeCell ref="B1:C1"/>
  </mergeCells>
  <phoneticPr fontId="0" type="noConversion"/>
  <pageMargins left="0.7" right="0.7" top="0.75" bottom="0.75" header="0.3" footer="0.3"/>
  <pageSetup paperSize="9" scale="84" fitToHeight="0" orientation="portrait" r:id="rId1"/>
  <colBreaks count="1" manualBreakCount="1">
    <brk id="9"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E61"/>
  <sheetViews>
    <sheetView zoomScaleNormal="100" workbookViewId="0">
      <selection activeCell="B1" sqref="B1:C1"/>
    </sheetView>
  </sheetViews>
  <sheetFormatPr defaultColWidth="11.42578125" defaultRowHeight="12.75" x14ac:dyDescent="0.2"/>
  <cols>
    <col min="1" max="1" width="4.7109375" style="5" customWidth="1"/>
    <col min="2" max="2" width="62.7109375" style="108" customWidth="1"/>
    <col min="3" max="3" width="7.28515625" style="235" customWidth="1"/>
    <col min="4" max="4" width="17.42578125" style="68" customWidth="1"/>
    <col min="5" max="5" width="14.85546875" style="68" bestFit="1" customWidth="1"/>
  </cols>
  <sheetData>
    <row r="1" spans="1:5" s="20" customFormat="1" x14ac:dyDescent="0.2">
      <c r="A1" s="311" t="s">
        <v>78</v>
      </c>
      <c r="B1" s="868" t="str">
        <f>'1.'!U20</f>
        <v>0466398071</v>
      </c>
      <c r="C1" s="878"/>
      <c r="D1" s="580" t="s">
        <v>1184</v>
      </c>
      <c r="E1" s="577"/>
    </row>
    <row r="2" spans="1:5" ht="15.75" x14ac:dyDescent="0.2">
      <c r="A2" s="50" t="s">
        <v>185</v>
      </c>
      <c r="B2" s="814"/>
    </row>
    <row r="3" spans="1:5" x14ac:dyDescent="0.2">
      <c r="A3" s="128" t="s">
        <v>345</v>
      </c>
      <c r="B3" s="123"/>
      <c r="C3" s="133" t="s">
        <v>36</v>
      </c>
      <c r="D3" s="133" t="s">
        <v>113</v>
      </c>
      <c r="E3" s="133" t="s">
        <v>79</v>
      </c>
    </row>
    <row r="4" spans="1:5" ht="15" x14ac:dyDescent="0.25">
      <c r="A4" s="128"/>
      <c r="B4" s="123"/>
      <c r="C4" s="241"/>
      <c r="D4" s="551"/>
      <c r="E4" s="551"/>
    </row>
    <row r="5" spans="1:5" ht="15" x14ac:dyDescent="0.25">
      <c r="B5" s="120"/>
      <c r="C5" s="241"/>
      <c r="D5" s="551"/>
      <c r="E5" s="551"/>
    </row>
    <row r="6" spans="1:5" ht="15" x14ac:dyDescent="0.25">
      <c r="A6" s="7"/>
      <c r="B6" s="120"/>
      <c r="C6" s="241"/>
      <c r="D6" s="551"/>
      <c r="E6" s="551"/>
    </row>
    <row r="7" spans="1:5" ht="15" x14ac:dyDescent="0.25">
      <c r="A7" s="111" t="s">
        <v>161</v>
      </c>
      <c r="B7" s="113"/>
      <c r="C7" s="243" t="s">
        <v>656</v>
      </c>
      <c r="D7" s="555" t="s">
        <v>62</v>
      </c>
      <c r="E7" s="542">
        <v>0</v>
      </c>
    </row>
    <row r="8" spans="1:5" ht="15" x14ac:dyDescent="0.25">
      <c r="A8" s="879"/>
      <c r="B8" s="879"/>
      <c r="C8" s="244"/>
      <c r="D8" s="551"/>
      <c r="E8" s="551"/>
    </row>
    <row r="9" spans="1:5" ht="15" x14ac:dyDescent="0.25">
      <c r="A9" s="111" t="s">
        <v>235</v>
      </c>
      <c r="B9" s="112"/>
      <c r="C9" s="231"/>
      <c r="D9" s="551"/>
      <c r="E9" s="551"/>
    </row>
    <row r="10" spans="1:5" ht="15" x14ac:dyDescent="0.25">
      <c r="A10" s="7"/>
      <c r="B10" s="117" t="s">
        <v>236</v>
      </c>
      <c r="C10" s="231">
        <v>8363</v>
      </c>
      <c r="D10" s="551">
        <v>0</v>
      </c>
      <c r="E10" s="551"/>
    </row>
    <row r="11" spans="1:5" ht="15" x14ac:dyDescent="0.25">
      <c r="A11" s="7"/>
      <c r="B11" s="117" t="s">
        <v>237</v>
      </c>
      <c r="C11" s="231">
        <v>8373</v>
      </c>
      <c r="D11" s="551">
        <v>0</v>
      </c>
      <c r="E11" s="551"/>
    </row>
    <row r="12" spans="1:5" ht="15" x14ac:dyDescent="0.25">
      <c r="A12" s="7"/>
      <c r="B12" s="117" t="s">
        <v>238</v>
      </c>
      <c r="C12" s="245">
        <v>8383</v>
      </c>
      <c r="D12" s="551">
        <v>0</v>
      </c>
      <c r="E12" s="551"/>
    </row>
    <row r="13" spans="1:5" ht="15" x14ac:dyDescent="0.25">
      <c r="A13" s="7"/>
      <c r="C13" s="245"/>
      <c r="D13" s="551"/>
      <c r="E13" s="551"/>
    </row>
    <row r="14" spans="1:5" ht="15" x14ac:dyDescent="0.25">
      <c r="A14" s="7"/>
      <c r="C14" s="245"/>
      <c r="D14" s="551"/>
      <c r="E14" s="551"/>
    </row>
    <row r="15" spans="1:5" ht="15" x14ac:dyDescent="0.25">
      <c r="A15" s="111" t="s">
        <v>161</v>
      </c>
      <c r="B15" s="112"/>
      <c r="C15" s="246">
        <v>8393</v>
      </c>
      <c r="D15" s="555">
        <f>E7+D10-D11+D12</f>
        <v>0</v>
      </c>
      <c r="E15" s="555"/>
    </row>
    <row r="16" spans="1:5" ht="15" x14ac:dyDescent="0.25">
      <c r="A16" s="7"/>
      <c r="B16" s="112"/>
      <c r="C16" s="245"/>
      <c r="D16" s="551"/>
      <c r="E16" s="551"/>
    </row>
    <row r="17" spans="1:5" ht="15" x14ac:dyDescent="0.25">
      <c r="B17" s="112"/>
      <c r="C17" s="245"/>
      <c r="D17" s="551"/>
      <c r="E17" s="551"/>
    </row>
    <row r="18" spans="1:5" ht="15" x14ac:dyDescent="0.25">
      <c r="A18" s="111" t="s">
        <v>173</v>
      </c>
      <c r="B18" s="112"/>
      <c r="C18" s="245" t="s">
        <v>657</v>
      </c>
      <c r="D18" s="555" t="s">
        <v>62</v>
      </c>
      <c r="E18" s="542">
        <v>0</v>
      </c>
    </row>
    <row r="19" spans="1:5" ht="15" x14ac:dyDescent="0.25">
      <c r="A19" s="111" t="s">
        <v>235</v>
      </c>
      <c r="B19" s="112"/>
      <c r="C19" s="245"/>
      <c r="D19" s="551"/>
      <c r="E19" s="551"/>
    </row>
    <row r="20" spans="1:5" ht="15" x14ac:dyDescent="0.25">
      <c r="B20" s="108" t="s">
        <v>164</v>
      </c>
      <c r="C20" s="245">
        <v>8413</v>
      </c>
      <c r="D20" s="551">
        <v>0</v>
      </c>
      <c r="E20" s="551"/>
    </row>
    <row r="21" spans="1:5" ht="15" x14ac:dyDescent="0.25">
      <c r="B21" s="108" t="s">
        <v>174</v>
      </c>
      <c r="C21" s="245">
        <v>8423</v>
      </c>
      <c r="D21" s="551">
        <v>0</v>
      </c>
      <c r="E21" s="551"/>
    </row>
    <row r="22" spans="1:5" ht="15" x14ac:dyDescent="0.25">
      <c r="B22" s="108" t="s">
        <v>175</v>
      </c>
      <c r="C22" s="245">
        <v>8433</v>
      </c>
      <c r="D22" s="551">
        <v>0</v>
      </c>
      <c r="E22" s="551"/>
    </row>
    <row r="23" spans="1:5" ht="15" x14ac:dyDescent="0.25">
      <c r="B23" s="86" t="s">
        <v>342</v>
      </c>
      <c r="C23" s="245">
        <v>8443</v>
      </c>
      <c r="D23" s="551">
        <v>0</v>
      </c>
      <c r="E23" s="551"/>
    </row>
    <row r="24" spans="1:5" ht="15" x14ac:dyDescent="0.25">
      <c r="B24" s="112"/>
      <c r="C24" s="245"/>
      <c r="D24" s="551"/>
      <c r="E24" s="551"/>
    </row>
    <row r="25" spans="1:5" ht="15" x14ac:dyDescent="0.25">
      <c r="A25" s="98" t="s">
        <v>173</v>
      </c>
      <c r="B25" s="112"/>
      <c r="C25" s="245">
        <v>8453</v>
      </c>
      <c r="D25" s="555">
        <f>E18+D20+D21-D22+D23</f>
        <v>0</v>
      </c>
      <c r="E25" s="551"/>
    </row>
    <row r="26" spans="1:5" ht="15" x14ac:dyDescent="0.25">
      <c r="A26" s="7"/>
      <c r="B26" s="112"/>
      <c r="C26" s="245"/>
      <c r="D26" s="551"/>
      <c r="E26" s="551"/>
    </row>
    <row r="27" spans="1:5" ht="15" x14ac:dyDescent="0.25">
      <c r="A27" s="98" t="s">
        <v>239</v>
      </c>
      <c r="B27" s="113"/>
      <c r="C27" s="243" t="s">
        <v>658</v>
      </c>
      <c r="D27" s="555" t="s">
        <v>62</v>
      </c>
      <c r="E27" s="542">
        <v>0</v>
      </c>
    </row>
    <row r="28" spans="1:5" ht="15" x14ac:dyDescent="0.25">
      <c r="A28" s="879"/>
      <c r="B28" s="879"/>
      <c r="C28" s="244"/>
      <c r="D28" s="551"/>
      <c r="E28" s="551"/>
    </row>
    <row r="29" spans="1:5" ht="15" x14ac:dyDescent="0.25">
      <c r="A29" s="111" t="s">
        <v>235</v>
      </c>
      <c r="B29" s="112"/>
      <c r="C29" s="231"/>
      <c r="D29" s="551"/>
      <c r="E29" s="551"/>
    </row>
    <row r="30" spans="1:5" ht="15" x14ac:dyDescent="0.25">
      <c r="A30" s="7"/>
      <c r="B30" s="86" t="s">
        <v>164</v>
      </c>
      <c r="C30" s="231">
        <v>8473</v>
      </c>
      <c r="D30" s="551">
        <v>0</v>
      </c>
      <c r="E30" s="551"/>
    </row>
    <row r="31" spans="1:5" ht="15" x14ac:dyDescent="0.25">
      <c r="A31" s="7"/>
      <c r="B31" s="86" t="s">
        <v>165</v>
      </c>
      <c r="C31" s="231">
        <v>8483</v>
      </c>
      <c r="D31" s="551">
        <v>0</v>
      </c>
      <c r="E31" s="551"/>
    </row>
    <row r="32" spans="1:5" ht="15" x14ac:dyDescent="0.25">
      <c r="A32" s="7"/>
      <c r="B32" s="86" t="s">
        <v>176</v>
      </c>
      <c r="C32" s="231">
        <v>8493</v>
      </c>
      <c r="D32" s="551">
        <v>0</v>
      </c>
      <c r="E32" s="551"/>
    </row>
    <row r="33" spans="1:5" ht="15" x14ac:dyDescent="0.25">
      <c r="A33" s="7"/>
      <c r="B33" s="86" t="s">
        <v>166</v>
      </c>
      <c r="C33" s="231">
        <v>8503</v>
      </c>
      <c r="D33" s="564">
        <v>0</v>
      </c>
      <c r="E33" s="551"/>
    </row>
    <row r="34" spans="1:5" ht="15" x14ac:dyDescent="0.25">
      <c r="A34" s="7"/>
      <c r="B34" s="86" t="s">
        <v>342</v>
      </c>
      <c r="C34" s="231">
        <v>8513</v>
      </c>
      <c r="D34" s="564">
        <v>0</v>
      </c>
      <c r="E34" s="551"/>
    </row>
    <row r="35" spans="1:5" ht="15" x14ac:dyDescent="0.25">
      <c r="A35" s="7"/>
      <c r="B35" s="112"/>
      <c r="C35" s="231"/>
      <c r="D35" s="564"/>
      <c r="E35" s="551"/>
    </row>
    <row r="36" spans="1:5" ht="15" x14ac:dyDescent="0.25">
      <c r="A36" s="111" t="s">
        <v>239</v>
      </c>
      <c r="C36" s="247">
        <v>8523</v>
      </c>
      <c r="D36" s="555">
        <f>E27+D30-D31+D32-D33+D34</f>
        <v>0</v>
      </c>
      <c r="E36" s="555"/>
    </row>
    <row r="37" spans="1:5" ht="14.25" x14ac:dyDescent="0.2">
      <c r="C37" s="231"/>
      <c r="D37" s="565"/>
      <c r="E37" s="565"/>
    </row>
    <row r="38" spans="1:5" ht="15" x14ac:dyDescent="0.25">
      <c r="A38" s="111" t="s">
        <v>240</v>
      </c>
      <c r="B38" s="113"/>
      <c r="C38" s="243" t="s">
        <v>659</v>
      </c>
      <c r="D38" s="555" t="s">
        <v>62</v>
      </c>
      <c r="E38" s="542">
        <v>0</v>
      </c>
    </row>
    <row r="39" spans="1:5" ht="15" x14ac:dyDescent="0.25">
      <c r="A39" s="879"/>
      <c r="B39" s="879"/>
      <c r="C39" s="244"/>
      <c r="D39" s="551"/>
      <c r="E39" s="551"/>
    </row>
    <row r="40" spans="1:5" ht="15" x14ac:dyDescent="0.25">
      <c r="A40" s="111" t="s">
        <v>362</v>
      </c>
      <c r="B40" s="112"/>
      <c r="C40" s="231">
        <v>8543</v>
      </c>
      <c r="D40" s="551">
        <v>0</v>
      </c>
      <c r="E40" s="551"/>
    </row>
    <row r="41" spans="1:5" ht="15" x14ac:dyDescent="0.25">
      <c r="A41" s="7"/>
      <c r="B41" s="112"/>
      <c r="C41" s="231"/>
      <c r="D41" s="564"/>
      <c r="E41" s="551"/>
    </row>
    <row r="42" spans="1:5" ht="15" x14ac:dyDescent="0.25">
      <c r="A42" s="98" t="s">
        <v>240</v>
      </c>
      <c r="C42" s="247">
        <v>8553</v>
      </c>
      <c r="D42" s="555">
        <f>E38+D40</f>
        <v>0</v>
      </c>
      <c r="E42" s="555"/>
    </row>
    <row r="43" spans="1:5" ht="14.25" x14ac:dyDescent="0.2">
      <c r="C43" s="245"/>
      <c r="D43" s="565"/>
      <c r="E43" s="565"/>
    </row>
    <row r="44" spans="1:5" ht="15" x14ac:dyDescent="0.25">
      <c r="A44" s="98" t="s">
        <v>154</v>
      </c>
      <c r="C44" s="272" t="s">
        <v>665</v>
      </c>
      <c r="D44" s="551">
        <f>D15+D25-D36-D42</f>
        <v>0</v>
      </c>
      <c r="E44" s="565"/>
    </row>
    <row r="45" spans="1:5" ht="14.25" x14ac:dyDescent="0.2">
      <c r="C45" s="245"/>
      <c r="D45" s="565"/>
      <c r="E45" s="565"/>
    </row>
    <row r="46" spans="1:5" ht="15" x14ac:dyDescent="0.25">
      <c r="A46" s="128" t="s">
        <v>669</v>
      </c>
      <c r="B46" s="123"/>
      <c r="C46" s="242"/>
      <c r="D46" s="551"/>
      <c r="E46" s="551"/>
    </row>
    <row r="47" spans="1:5" ht="15" x14ac:dyDescent="0.25">
      <c r="A47" s="7"/>
      <c r="B47" s="120"/>
      <c r="C47" s="242"/>
      <c r="D47" s="551"/>
      <c r="E47" s="551"/>
    </row>
    <row r="48" spans="1:5" ht="15" x14ac:dyDescent="0.25">
      <c r="A48" s="98" t="s">
        <v>154</v>
      </c>
      <c r="B48" s="113"/>
      <c r="C48" s="243" t="s">
        <v>660</v>
      </c>
      <c r="D48" s="555" t="s">
        <v>62</v>
      </c>
      <c r="E48" s="542">
        <v>0</v>
      </c>
    </row>
    <row r="49" spans="1:5" ht="15" x14ac:dyDescent="0.25">
      <c r="A49" s="879"/>
      <c r="B49" s="879"/>
      <c r="C49" s="244"/>
      <c r="D49" s="551"/>
      <c r="E49" s="551"/>
    </row>
    <row r="50" spans="1:5" ht="15" x14ac:dyDescent="0.25">
      <c r="A50" s="111" t="s">
        <v>235</v>
      </c>
      <c r="B50" s="112"/>
      <c r="C50" s="231"/>
      <c r="D50" s="551"/>
      <c r="E50" s="551"/>
    </row>
    <row r="51" spans="1:5" ht="15" x14ac:dyDescent="0.25">
      <c r="A51" s="7"/>
      <c r="B51" s="86" t="s">
        <v>545</v>
      </c>
      <c r="C51" s="244">
        <v>8583</v>
      </c>
      <c r="D51" s="551">
        <v>0</v>
      </c>
      <c r="E51" s="551"/>
    </row>
    <row r="52" spans="1:5" ht="15" x14ac:dyDescent="0.25">
      <c r="A52" s="7"/>
      <c r="B52" s="86" t="s">
        <v>546</v>
      </c>
      <c r="C52" s="244">
        <v>8593</v>
      </c>
      <c r="D52" s="551">
        <v>0</v>
      </c>
      <c r="E52" s="551"/>
    </row>
    <row r="53" spans="1:5" ht="15" x14ac:dyDescent="0.25">
      <c r="A53" s="7"/>
      <c r="B53" s="86" t="s">
        <v>547</v>
      </c>
      <c r="C53" s="244">
        <v>8603</v>
      </c>
      <c r="D53" s="551">
        <v>0</v>
      </c>
      <c r="E53" s="551"/>
    </row>
    <row r="54" spans="1:5" ht="15" x14ac:dyDescent="0.25">
      <c r="A54" s="7"/>
      <c r="B54" s="86" t="s">
        <v>548</v>
      </c>
      <c r="C54" s="244">
        <v>8613</v>
      </c>
      <c r="D54" s="551">
        <v>0</v>
      </c>
      <c r="E54" s="551"/>
    </row>
    <row r="55" spans="1:5" ht="15" x14ac:dyDescent="0.25">
      <c r="A55" s="7"/>
      <c r="B55" s="86" t="s">
        <v>549</v>
      </c>
      <c r="C55" s="244">
        <v>8623</v>
      </c>
      <c r="D55" s="551">
        <v>0</v>
      </c>
      <c r="E55" s="551"/>
    </row>
    <row r="56" spans="1:5" ht="15" x14ac:dyDescent="0.25">
      <c r="A56" s="7"/>
      <c r="B56" s="86" t="s">
        <v>340</v>
      </c>
      <c r="C56" s="231">
        <v>8633</v>
      </c>
      <c r="D56" s="551">
        <v>0</v>
      </c>
      <c r="E56" s="551"/>
    </row>
    <row r="57" spans="1:5" ht="15" x14ac:dyDescent="0.25">
      <c r="A57" s="7"/>
      <c r="B57" s="112"/>
      <c r="C57" s="244"/>
      <c r="D57" s="551"/>
      <c r="E57" s="551"/>
    </row>
    <row r="58" spans="1:5" ht="15" x14ac:dyDescent="0.25">
      <c r="A58" s="111" t="s">
        <v>154</v>
      </c>
      <c r="B58" s="112"/>
      <c r="C58" s="272" t="s">
        <v>666</v>
      </c>
      <c r="D58" s="555">
        <f>E48+D51-D52-D53+D54+D55+D56</f>
        <v>0</v>
      </c>
      <c r="E58" s="555"/>
    </row>
    <row r="59" spans="1:5" ht="15" x14ac:dyDescent="0.25">
      <c r="A59" s="7"/>
      <c r="B59" s="112"/>
      <c r="C59" s="245"/>
      <c r="D59" s="551"/>
      <c r="E59" s="551"/>
    </row>
    <row r="60" spans="1:5" ht="15" x14ac:dyDescent="0.25">
      <c r="A60" s="76" t="s">
        <v>550</v>
      </c>
      <c r="B60" s="112"/>
      <c r="C60" s="245">
        <v>8653</v>
      </c>
      <c r="D60" s="551">
        <v>0</v>
      </c>
      <c r="E60" s="551"/>
    </row>
    <row r="61" spans="1:5" ht="15" x14ac:dyDescent="0.25">
      <c r="A61" s="98" t="s">
        <v>241</v>
      </c>
      <c r="B61" s="112"/>
      <c r="C61" s="273"/>
      <c r="D61" s="556"/>
      <c r="E61" s="566"/>
    </row>
  </sheetData>
  <protectedRanges>
    <protectedRange sqref="D1:E65536 A1:IV1" name="Plage2"/>
  </protectedRanges>
  <mergeCells count="5">
    <mergeCell ref="A49:B49"/>
    <mergeCell ref="A8:B8"/>
    <mergeCell ref="A28:B28"/>
    <mergeCell ref="A39:B39"/>
    <mergeCell ref="B1:C1"/>
  </mergeCells>
  <phoneticPr fontId="0" type="noConversion"/>
  <pageMargins left="0.7" right="0.7" top="0.75" bottom="0.75" header="0.3" footer="0.3"/>
  <pageSetup paperSize="9" scale="83"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L13"/>
  <sheetViews>
    <sheetView zoomScaleNormal="100" workbookViewId="0">
      <selection activeCell="B1" sqref="B1"/>
    </sheetView>
  </sheetViews>
  <sheetFormatPr defaultColWidth="8.85546875" defaultRowHeight="12.75" x14ac:dyDescent="0.2"/>
  <cols>
    <col min="1" max="1" width="17.5703125" style="112" customWidth="1"/>
    <col min="2" max="8" width="15.42578125" style="112" customWidth="1"/>
    <col min="9" max="16384" width="8.85546875" style="7"/>
  </cols>
  <sheetData>
    <row r="1" spans="1:12" s="23" customFormat="1" x14ac:dyDescent="0.2">
      <c r="A1" s="296" t="s">
        <v>78</v>
      </c>
      <c r="B1" s="810" t="str">
        <f>'1.'!U20</f>
        <v>0466398071</v>
      </c>
      <c r="C1" s="296" t="s">
        <v>1185</v>
      </c>
      <c r="D1" s="312"/>
      <c r="E1" s="892"/>
      <c r="F1" s="892"/>
      <c r="G1" s="141"/>
      <c r="H1" s="142"/>
      <c r="I1" s="51"/>
      <c r="J1" s="51"/>
      <c r="K1" s="888"/>
      <c r="L1" s="888"/>
    </row>
    <row r="2" spans="1:12" x14ac:dyDescent="0.2">
      <c r="B2" s="808"/>
    </row>
    <row r="3" spans="1:12" x14ac:dyDescent="0.2">
      <c r="A3" s="893" t="s">
        <v>242</v>
      </c>
      <c r="B3" s="893"/>
      <c r="C3" s="893"/>
      <c r="D3" s="893"/>
      <c r="E3" s="893"/>
      <c r="F3" s="893"/>
      <c r="G3" s="893"/>
      <c r="I3" s="112"/>
    </row>
    <row r="4" spans="1:12" x14ac:dyDescent="0.2">
      <c r="A4" s="143" t="s">
        <v>243</v>
      </c>
      <c r="B4" s="143"/>
      <c r="C4" s="143"/>
      <c r="D4" s="143"/>
      <c r="E4" s="143"/>
      <c r="F4" s="143"/>
      <c r="G4" s="143"/>
      <c r="I4" s="112"/>
    </row>
    <row r="5" spans="1:12" x14ac:dyDescent="0.2">
      <c r="A5" s="86"/>
      <c r="B5" s="86"/>
      <c r="I5" s="112"/>
    </row>
    <row r="6" spans="1:12" x14ac:dyDescent="0.2">
      <c r="A6" s="86" t="s">
        <v>976</v>
      </c>
      <c r="B6" s="86"/>
      <c r="I6" s="112"/>
    </row>
    <row r="7" spans="1:12" x14ac:dyDescent="0.2">
      <c r="A7" s="86" t="s">
        <v>977</v>
      </c>
      <c r="B7" s="86"/>
      <c r="I7" s="112"/>
    </row>
    <row r="8" spans="1:12" x14ac:dyDescent="0.2">
      <c r="A8" s="86" t="s">
        <v>978</v>
      </c>
      <c r="B8" s="86"/>
      <c r="I8" s="112"/>
    </row>
    <row r="9" spans="1:12" x14ac:dyDescent="0.2">
      <c r="A9" s="86" t="s">
        <v>979</v>
      </c>
      <c r="B9" s="86"/>
      <c r="I9" s="112"/>
    </row>
    <row r="10" spans="1:12" ht="13.5" thickBot="1" x14ac:dyDescent="0.25">
      <c r="I10" s="112"/>
    </row>
    <row r="11" spans="1:12" ht="30" customHeight="1" thickBot="1" x14ac:dyDescent="0.25">
      <c r="A11" s="889" t="s">
        <v>551</v>
      </c>
      <c r="B11" s="886" t="s">
        <v>552</v>
      </c>
      <c r="C11" s="894"/>
      <c r="D11" s="894"/>
      <c r="E11" s="887"/>
      <c r="F11" s="895" t="s">
        <v>553</v>
      </c>
      <c r="G11" s="896"/>
      <c r="H11" s="896"/>
      <c r="I11" s="897"/>
    </row>
    <row r="12" spans="1:12" ht="25.5" customHeight="1" thickBot="1" x14ac:dyDescent="0.25">
      <c r="A12" s="890"/>
      <c r="B12" s="889" t="s">
        <v>814</v>
      </c>
      <c r="C12" s="898" t="s">
        <v>554</v>
      </c>
      <c r="D12" s="899"/>
      <c r="E12" s="627" t="s">
        <v>555</v>
      </c>
      <c r="F12" s="889" t="s">
        <v>556</v>
      </c>
      <c r="G12" s="889" t="s">
        <v>557</v>
      </c>
      <c r="H12" s="144" t="s">
        <v>558</v>
      </c>
      <c r="I12" s="144" t="s">
        <v>559</v>
      </c>
    </row>
    <row r="13" spans="1:12" ht="42.75" customHeight="1" thickBot="1" x14ac:dyDescent="0.25">
      <c r="A13" s="891"/>
      <c r="B13" s="891"/>
      <c r="C13" s="144" t="s">
        <v>560</v>
      </c>
      <c r="D13" s="144" t="s">
        <v>561</v>
      </c>
      <c r="E13" s="144" t="s">
        <v>561</v>
      </c>
      <c r="F13" s="891"/>
      <c r="G13" s="891"/>
      <c r="H13" s="886" t="s">
        <v>562</v>
      </c>
      <c r="I13" s="887"/>
    </row>
  </sheetData>
  <mergeCells count="11">
    <mergeCell ref="H13:I13"/>
    <mergeCell ref="K1:L1"/>
    <mergeCell ref="A11:A13"/>
    <mergeCell ref="F12:F13"/>
    <mergeCell ref="E1:F1"/>
    <mergeCell ref="A3:G3"/>
    <mergeCell ref="B11:E11"/>
    <mergeCell ref="F11:I11"/>
    <mergeCell ref="B12:B13"/>
    <mergeCell ref="C12:D12"/>
    <mergeCell ref="G12:G13"/>
  </mergeCells>
  <phoneticPr fontId="0" type="noConversion"/>
  <pageMargins left="0.75" right="0.75" top="1" bottom="1" header="0.5" footer="0.5"/>
  <pageSetup paperSize="9" scale="70" fitToHeight="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M20"/>
  <sheetViews>
    <sheetView zoomScaleNormal="100" workbookViewId="0">
      <selection activeCell="B1" sqref="B1"/>
    </sheetView>
  </sheetViews>
  <sheetFormatPr defaultColWidth="11.42578125" defaultRowHeight="12.75" x14ac:dyDescent="0.2"/>
  <cols>
    <col min="1" max="1" width="9.140625" style="108" customWidth="1"/>
    <col min="2" max="2" width="12.140625" bestFit="1" customWidth="1"/>
  </cols>
  <sheetData>
    <row r="1" spans="1:13" s="23" customFormat="1" x14ac:dyDescent="0.2">
      <c r="A1" s="296" t="s">
        <v>78</v>
      </c>
      <c r="B1" s="827" t="str">
        <f>'1.'!U20</f>
        <v>0466398071</v>
      </c>
      <c r="C1" s="868" t="s">
        <v>1186</v>
      </c>
      <c r="D1" s="869"/>
      <c r="E1" s="909"/>
      <c r="F1" s="909"/>
      <c r="G1" s="44"/>
      <c r="H1" s="888"/>
      <c r="I1" s="888"/>
      <c r="J1" s="134"/>
      <c r="K1" s="888"/>
      <c r="L1" s="888"/>
    </row>
    <row r="2" spans="1:13" x14ac:dyDescent="0.2">
      <c r="B2" s="815"/>
    </row>
    <row r="3" spans="1:13" x14ac:dyDescent="0.2">
      <c r="A3" s="139" t="s">
        <v>711</v>
      </c>
      <c r="B3" s="52"/>
      <c r="C3" s="52"/>
      <c r="D3" s="52"/>
      <c r="E3" s="52"/>
      <c r="F3" s="52"/>
      <c r="G3" s="52"/>
      <c r="H3" s="52"/>
      <c r="I3" s="52"/>
      <c r="J3" s="52"/>
      <c r="K3" s="52"/>
      <c r="L3" s="52"/>
      <c r="M3" s="52"/>
    </row>
    <row r="4" spans="1:13" x14ac:dyDescent="0.2">
      <c r="A4" s="139" t="s">
        <v>244</v>
      </c>
      <c r="B4" s="52"/>
      <c r="C4" s="52"/>
      <c r="D4" s="52"/>
      <c r="E4" s="52"/>
      <c r="F4" s="52"/>
      <c r="G4" s="52"/>
      <c r="H4" s="52"/>
      <c r="I4" s="52"/>
      <c r="J4" s="52"/>
      <c r="K4" s="52"/>
      <c r="L4" s="52"/>
      <c r="M4" s="52"/>
    </row>
    <row r="5" spans="1:13" x14ac:dyDescent="0.2">
      <c r="A5" s="84"/>
    </row>
    <row r="6" spans="1:13" x14ac:dyDescent="0.2">
      <c r="A6" s="86" t="s">
        <v>563</v>
      </c>
    </row>
    <row r="7" spans="1:13" x14ac:dyDescent="0.2">
      <c r="A7" s="86" t="s">
        <v>564</v>
      </c>
    </row>
    <row r="8" spans="1:13" x14ac:dyDescent="0.2">
      <c r="A8" s="86" t="s">
        <v>245</v>
      </c>
    </row>
    <row r="9" spans="1:13" x14ac:dyDescent="0.2">
      <c r="A9" s="86"/>
    </row>
    <row r="10" spans="1:13" x14ac:dyDescent="0.2">
      <c r="A10" s="117" t="s">
        <v>246</v>
      </c>
    </row>
    <row r="11" spans="1:13" x14ac:dyDescent="0.2">
      <c r="A11" s="117" t="s">
        <v>247</v>
      </c>
    </row>
    <row r="12" spans="1:13" x14ac:dyDescent="0.2">
      <c r="A12" s="117" t="s">
        <v>248</v>
      </c>
    </row>
    <row r="13" spans="1:13" x14ac:dyDescent="0.2">
      <c r="A13" s="117" t="s">
        <v>980</v>
      </c>
    </row>
    <row r="14" spans="1:13" x14ac:dyDescent="0.2">
      <c r="A14" s="117" t="s">
        <v>981</v>
      </c>
    </row>
    <row r="15" spans="1:13" x14ac:dyDescent="0.2">
      <c r="A15" s="117" t="s">
        <v>712</v>
      </c>
    </row>
    <row r="16" spans="1:13" x14ac:dyDescent="0.2">
      <c r="A16" s="117" t="s">
        <v>982</v>
      </c>
    </row>
    <row r="17" spans="1:10" ht="13.5" thickBot="1" x14ac:dyDescent="0.25"/>
    <row r="18" spans="1:10" ht="13.15" customHeight="1" x14ac:dyDescent="0.2">
      <c r="A18" s="900" t="s">
        <v>249</v>
      </c>
      <c r="B18" s="901"/>
      <c r="C18" s="901"/>
      <c r="D18" s="901"/>
      <c r="E18" s="901"/>
      <c r="F18" s="901"/>
      <c r="G18" s="902"/>
      <c r="H18" s="900" t="s">
        <v>250</v>
      </c>
      <c r="I18" s="901"/>
      <c r="J18" s="902"/>
    </row>
    <row r="19" spans="1:10" x14ac:dyDescent="0.2">
      <c r="A19" s="903"/>
      <c r="B19" s="904"/>
      <c r="C19" s="904"/>
      <c r="D19" s="904"/>
      <c r="E19" s="904"/>
      <c r="F19" s="904"/>
      <c r="G19" s="905"/>
      <c r="H19" s="903"/>
      <c r="I19" s="904"/>
      <c r="J19" s="905"/>
    </row>
    <row r="20" spans="1:10" ht="13.5" thickBot="1" x14ac:dyDescent="0.25">
      <c r="A20" s="906"/>
      <c r="B20" s="907"/>
      <c r="C20" s="907"/>
      <c r="D20" s="907"/>
      <c r="E20" s="907"/>
      <c r="F20" s="907"/>
      <c r="G20" s="908"/>
      <c r="H20" s="906"/>
      <c r="I20" s="907"/>
      <c r="J20" s="908"/>
    </row>
  </sheetData>
  <mergeCells count="6">
    <mergeCell ref="K1:L1"/>
    <mergeCell ref="A18:G20"/>
    <mergeCell ref="H18:J20"/>
    <mergeCell ref="E1:F1"/>
    <mergeCell ref="H1:I1"/>
    <mergeCell ref="C1:D1"/>
  </mergeCells>
  <phoneticPr fontId="0" type="noConversion"/>
  <pageMargins left="0.7" right="0.7" top="0.75" bottom="0.75" header="0.3" footer="0.3"/>
  <pageSetup paperSize="9" scale="56"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R35"/>
  <sheetViews>
    <sheetView zoomScaleNormal="100" workbookViewId="0">
      <selection activeCell="B1" sqref="B1:C1"/>
    </sheetView>
  </sheetViews>
  <sheetFormatPr defaultColWidth="11.42578125" defaultRowHeight="12.75" x14ac:dyDescent="0.2"/>
  <cols>
    <col min="1" max="1" width="3.7109375" style="146" customWidth="1"/>
    <col min="2" max="2" width="3.140625" style="146" customWidth="1"/>
    <col min="3" max="3" width="13.5703125" style="146" customWidth="1"/>
    <col min="4" max="4" width="25.42578125" style="146" customWidth="1"/>
    <col min="5" max="5" width="20.28515625" style="146" customWidth="1"/>
    <col min="6" max="6" width="6.5703125" style="146" customWidth="1"/>
    <col min="7" max="7" width="17.140625" style="584" customWidth="1"/>
    <col min="8" max="8" width="7.140625" style="584" customWidth="1"/>
    <col min="9" max="9" width="10.7109375" style="584" customWidth="1"/>
    <col min="10" max="16384" width="11.42578125" style="146"/>
  </cols>
  <sheetData>
    <row r="1" spans="1:18" ht="14.25" x14ac:dyDescent="0.2">
      <c r="A1" s="313" t="s">
        <v>78</v>
      </c>
      <c r="B1" s="868" t="str">
        <f>'1.'!U20</f>
        <v>0466398071</v>
      </c>
      <c r="C1" s="869"/>
      <c r="D1" s="383" t="s">
        <v>1187</v>
      </c>
      <c r="E1" s="145"/>
      <c r="F1" s="145"/>
      <c r="G1" s="581"/>
      <c r="H1" s="581"/>
      <c r="I1" s="582"/>
    </row>
    <row r="2" spans="1:18" x14ac:dyDescent="0.2">
      <c r="A2" s="145"/>
      <c r="B2" s="816"/>
      <c r="C2" s="145"/>
      <c r="D2" s="145"/>
      <c r="E2" s="145"/>
      <c r="F2" s="145"/>
      <c r="G2" s="581"/>
      <c r="H2" s="581"/>
      <c r="I2" s="581"/>
    </row>
    <row r="3" spans="1:18" x14ac:dyDescent="0.2">
      <c r="A3" s="127" t="s">
        <v>346</v>
      </c>
      <c r="B3" s="129"/>
      <c r="C3" s="129"/>
      <c r="D3" s="129"/>
      <c r="E3" s="129"/>
      <c r="F3" s="129"/>
      <c r="G3" s="583"/>
      <c r="M3" s="5"/>
      <c r="N3" s="5"/>
      <c r="O3" s="5"/>
      <c r="P3" s="5"/>
      <c r="Q3" s="5"/>
      <c r="R3" s="5"/>
    </row>
    <row r="4" spans="1:18" x14ac:dyDescent="0.2">
      <c r="L4" s="5"/>
      <c r="M4" s="5"/>
      <c r="N4" s="64"/>
      <c r="O4" s="162"/>
      <c r="P4" s="162"/>
      <c r="Q4" s="5"/>
      <c r="R4" s="5"/>
    </row>
    <row r="5" spans="1:18" ht="15.75" customHeight="1" x14ac:dyDescent="0.2">
      <c r="D5" s="163"/>
      <c r="E5" s="163"/>
      <c r="F5" s="164" t="s">
        <v>36</v>
      </c>
      <c r="G5" s="527" t="s">
        <v>113</v>
      </c>
      <c r="H5" s="914" t="s">
        <v>79</v>
      </c>
      <c r="I5" s="915"/>
      <c r="K5" s="76"/>
      <c r="L5" s="5"/>
      <c r="M5" s="5"/>
      <c r="N5" s="5"/>
      <c r="O5" s="5"/>
      <c r="P5" s="5"/>
      <c r="Q5" s="5"/>
      <c r="R5" s="5"/>
    </row>
    <row r="6" spans="1:18" ht="15.75" customHeight="1" x14ac:dyDescent="0.25">
      <c r="A6" s="77"/>
      <c r="B6" s="77" t="s">
        <v>347</v>
      </c>
      <c r="C6" s="77"/>
      <c r="D6" s="77"/>
      <c r="E6" s="77"/>
      <c r="F6" s="275"/>
      <c r="G6" s="585"/>
      <c r="H6" s="921"/>
      <c r="I6" s="922"/>
      <c r="K6" s="76"/>
      <c r="L6" s="5"/>
      <c r="M6" s="5"/>
      <c r="N6" s="5"/>
      <c r="O6" s="5"/>
      <c r="P6" s="5"/>
      <c r="Q6" s="5"/>
      <c r="R6" s="5"/>
    </row>
    <row r="7" spans="1:18" ht="32.25" customHeight="1" x14ac:dyDescent="0.25">
      <c r="A7" s="165"/>
      <c r="B7" s="916" t="s">
        <v>254</v>
      </c>
      <c r="C7" s="916"/>
      <c r="D7" s="916"/>
      <c r="E7" s="917"/>
      <c r="F7" s="277">
        <v>51</v>
      </c>
      <c r="G7" s="586">
        <f>G8-G9+G10</f>
        <v>0</v>
      </c>
      <c r="H7" s="918">
        <f>H8-H9+I10</f>
        <v>0</v>
      </c>
      <c r="I7" s="919"/>
      <c r="K7" s="5"/>
      <c r="L7" s="5"/>
      <c r="M7" s="5"/>
      <c r="N7" s="5"/>
      <c r="O7" s="5"/>
      <c r="P7" s="5"/>
      <c r="Q7" s="5"/>
      <c r="R7" s="5"/>
    </row>
    <row r="8" spans="1:18" ht="15" x14ac:dyDescent="0.25">
      <c r="A8" s="153"/>
      <c r="B8" s="912" t="s">
        <v>251</v>
      </c>
      <c r="C8" s="912"/>
      <c r="D8" s="912"/>
      <c r="E8" s="913"/>
      <c r="F8" s="278">
        <v>8681</v>
      </c>
      <c r="G8" s="587">
        <v>0</v>
      </c>
      <c r="H8" s="910">
        <v>0</v>
      </c>
      <c r="I8" s="911"/>
      <c r="K8" s="76"/>
      <c r="L8" s="5"/>
      <c r="M8" s="5"/>
      <c r="N8" s="5"/>
      <c r="O8" s="5"/>
      <c r="P8" s="5"/>
      <c r="Q8" s="5"/>
      <c r="R8" s="5"/>
    </row>
    <row r="9" spans="1:18" ht="12.75" customHeight="1" x14ac:dyDescent="0.25">
      <c r="A9" s="153"/>
      <c r="B9" s="912" t="s">
        <v>252</v>
      </c>
      <c r="C9" s="912"/>
      <c r="D9" s="912"/>
      <c r="E9" s="913"/>
      <c r="F9" s="278">
        <v>8682</v>
      </c>
      <c r="G9" s="587">
        <v>0</v>
      </c>
      <c r="H9" s="910">
        <v>0</v>
      </c>
      <c r="I9" s="911"/>
      <c r="K9" s="5"/>
      <c r="L9" s="5"/>
      <c r="M9" s="5"/>
      <c r="N9" s="5"/>
      <c r="O9" s="5"/>
      <c r="P9" s="5"/>
      <c r="Q9" s="5"/>
      <c r="R9" s="5"/>
    </row>
    <row r="10" spans="1:18" ht="12.75" customHeight="1" x14ac:dyDescent="0.25">
      <c r="A10" s="153"/>
      <c r="B10" s="912" t="s">
        <v>914</v>
      </c>
      <c r="C10" s="912"/>
      <c r="D10" s="912"/>
      <c r="E10" s="274"/>
      <c r="F10" s="278">
        <v>8683</v>
      </c>
      <c r="G10" s="587">
        <v>0</v>
      </c>
      <c r="H10" s="588"/>
      <c r="I10" s="589">
        <v>0</v>
      </c>
      <c r="K10" s="5"/>
      <c r="L10" s="5"/>
      <c r="M10" s="5"/>
      <c r="N10" s="5"/>
      <c r="O10" s="5"/>
      <c r="P10" s="5"/>
      <c r="Q10" s="5"/>
      <c r="R10" s="5"/>
    </row>
    <row r="11" spans="1:18" ht="12.75" customHeight="1" x14ac:dyDescent="0.25">
      <c r="A11" s="151"/>
      <c r="B11" s="156"/>
      <c r="C11" s="156"/>
      <c r="D11" s="156"/>
      <c r="E11" s="160"/>
      <c r="F11" s="278"/>
      <c r="G11" s="586"/>
      <c r="H11" s="918"/>
      <c r="I11" s="919"/>
      <c r="K11" s="76"/>
      <c r="L11" s="5"/>
      <c r="M11" s="5"/>
      <c r="N11" s="5"/>
      <c r="O11" s="5"/>
      <c r="P11" s="5"/>
      <c r="Q11" s="5"/>
      <c r="R11" s="5"/>
    </row>
    <row r="12" spans="1:18" s="77" customFormat="1" ht="15" x14ac:dyDescent="0.25">
      <c r="A12" s="165"/>
      <c r="B12" s="923" t="s">
        <v>253</v>
      </c>
      <c r="C12" s="923"/>
      <c r="D12" s="923"/>
      <c r="E12" s="924"/>
      <c r="F12" s="277">
        <v>52</v>
      </c>
      <c r="G12" s="586">
        <v>0</v>
      </c>
      <c r="H12" s="918">
        <v>0</v>
      </c>
      <c r="I12" s="919"/>
      <c r="K12" s="5"/>
      <c r="L12" s="5"/>
      <c r="M12" s="5"/>
      <c r="N12" s="5"/>
      <c r="O12" s="5"/>
      <c r="P12" s="5"/>
      <c r="Q12" s="5"/>
      <c r="R12" s="5"/>
    </row>
    <row r="13" spans="1:18" ht="12.75" customHeight="1" x14ac:dyDescent="0.25">
      <c r="A13" s="153"/>
      <c r="B13" s="912" t="s">
        <v>255</v>
      </c>
      <c r="C13" s="912"/>
      <c r="D13" s="912"/>
      <c r="E13" s="913"/>
      <c r="F13" s="277">
        <v>8684</v>
      </c>
      <c r="G13" s="587">
        <v>0</v>
      </c>
      <c r="H13" s="910">
        <v>0</v>
      </c>
      <c r="I13" s="911"/>
      <c r="K13" s="76"/>
      <c r="L13" s="5"/>
      <c r="M13" s="5"/>
      <c r="N13" s="5"/>
      <c r="O13" s="5"/>
      <c r="P13" s="5"/>
      <c r="Q13" s="5"/>
      <c r="R13" s="5"/>
    </row>
    <row r="14" spans="1:18" ht="12.75" customHeight="1" x14ac:dyDescent="0.25">
      <c r="A14" s="152"/>
      <c r="B14" s="157"/>
      <c r="C14" s="157"/>
      <c r="D14" s="157"/>
      <c r="E14" s="161"/>
      <c r="F14" s="277"/>
      <c r="G14" s="586"/>
      <c r="H14" s="918"/>
      <c r="I14" s="919"/>
      <c r="K14" s="5"/>
      <c r="L14" s="5"/>
      <c r="M14" s="5"/>
      <c r="N14" s="5"/>
      <c r="O14" s="5"/>
      <c r="P14" s="5"/>
      <c r="Q14" s="5"/>
      <c r="R14" s="5"/>
    </row>
    <row r="15" spans="1:18" ht="13.15" customHeight="1" x14ac:dyDescent="0.25">
      <c r="A15" s="166"/>
      <c r="B15" s="98" t="s">
        <v>256</v>
      </c>
      <c r="D15" s="5"/>
      <c r="E15" s="5"/>
      <c r="F15" s="277">
        <v>53</v>
      </c>
      <c r="G15" s="586">
        <f>G17+G19+G18</f>
        <v>0</v>
      </c>
      <c r="H15" s="920">
        <f>H17+H18+H19</f>
        <v>0</v>
      </c>
      <c r="I15" s="919"/>
      <c r="K15" s="76"/>
      <c r="L15" s="5"/>
      <c r="M15" s="5"/>
      <c r="N15" s="5"/>
      <c r="O15" s="5"/>
      <c r="P15" s="5"/>
      <c r="Q15" s="5"/>
      <c r="R15" s="5"/>
    </row>
    <row r="16" spans="1:18" ht="12.75" customHeight="1" x14ac:dyDescent="0.25">
      <c r="A16" s="153"/>
      <c r="B16" s="76" t="s">
        <v>565</v>
      </c>
      <c r="C16" s="5"/>
      <c r="D16" s="5"/>
      <c r="E16" s="5"/>
      <c r="F16" s="278"/>
      <c r="G16" s="587"/>
      <c r="H16" s="910"/>
      <c r="I16" s="911"/>
      <c r="K16" s="5"/>
      <c r="L16" s="5"/>
      <c r="M16" s="5"/>
      <c r="N16" s="5"/>
      <c r="O16" s="5"/>
      <c r="P16" s="5"/>
      <c r="Q16" s="5"/>
      <c r="R16" s="5"/>
    </row>
    <row r="17" spans="1:18" ht="14.1" customHeight="1" x14ac:dyDescent="0.25">
      <c r="A17" s="153"/>
      <c r="B17" s="158"/>
      <c r="C17" s="76" t="s">
        <v>566</v>
      </c>
      <c r="D17" s="5"/>
      <c r="E17" s="5"/>
      <c r="F17" s="278">
        <v>8686</v>
      </c>
      <c r="G17" s="587">
        <v>0</v>
      </c>
      <c r="H17" s="910">
        <v>0</v>
      </c>
      <c r="I17" s="911"/>
      <c r="K17" s="76"/>
      <c r="L17" s="5"/>
      <c r="M17" s="5"/>
      <c r="N17" s="5"/>
      <c r="O17" s="5"/>
      <c r="P17" s="5"/>
      <c r="Q17" s="5"/>
      <c r="R17" s="5"/>
    </row>
    <row r="18" spans="1:18" ht="14.1" customHeight="1" x14ac:dyDescent="0.25">
      <c r="A18" s="153"/>
      <c r="B18" s="158"/>
      <c r="C18" s="76" t="s">
        <v>567</v>
      </c>
      <c r="D18" s="5"/>
      <c r="E18" s="5"/>
      <c r="F18" s="278">
        <v>8687</v>
      </c>
      <c r="G18" s="587">
        <v>0</v>
      </c>
      <c r="H18" s="910">
        <v>0</v>
      </c>
      <c r="I18" s="911"/>
      <c r="K18" s="5"/>
      <c r="L18" s="5"/>
      <c r="M18" s="5"/>
      <c r="N18" s="5"/>
      <c r="O18" s="5"/>
      <c r="P18" s="5"/>
      <c r="Q18" s="5"/>
      <c r="R18" s="5"/>
    </row>
    <row r="19" spans="1:18" ht="14.1" customHeight="1" x14ac:dyDescent="0.25">
      <c r="A19" s="153"/>
      <c r="B19" s="158"/>
      <c r="C19" s="76" t="s">
        <v>568</v>
      </c>
      <c r="D19" s="5"/>
      <c r="E19" s="5"/>
      <c r="F19" s="278">
        <v>8688</v>
      </c>
      <c r="G19" s="587">
        <v>0</v>
      </c>
      <c r="H19" s="910">
        <v>0</v>
      </c>
      <c r="I19" s="911"/>
      <c r="K19" s="76"/>
      <c r="L19" s="5"/>
      <c r="M19" s="5"/>
      <c r="N19" s="5"/>
      <c r="O19" s="5"/>
      <c r="P19" s="5"/>
      <c r="Q19" s="5"/>
      <c r="R19" s="5"/>
    </row>
    <row r="20" spans="1:18" ht="12.75" customHeight="1" x14ac:dyDescent="0.25">
      <c r="A20" s="153"/>
      <c r="B20" s="158"/>
      <c r="C20" s="159"/>
      <c r="D20" s="159"/>
      <c r="E20" s="274"/>
      <c r="F20" s="278"/>
      <c r="G20" s="586"/>
      <c r="H20" s="918"/>
      <c r="I20" s="919"/>
      <c r="K20" s="5"/>
      <c r="L20" s="5"/>
      <c r="M20" s="5"/>
      <c r="N20" s="5"/>
      <c r="O20" s="5"/>
      <c r="P20" s="5"/>
      <c r="Q20" s="5"/>
      <c r="R20" s="5"/>
    </row>
    <row r="21" spans="1:18" ht="12.75" customHeight="1" x14ac:dyDescent="0.25">
      <c r="A21" s="153"/>
      <c r="B21" s="929" t="s">
        <v>257</v>
      </c>
      <c r="C21" s="929"/>
      <c r="D21" s="929"/>
      <c r="E21" s="930"/>
      <c r="F21" s="278">
        <v>8689</v>
      </c>
      <c r="G21" s="587">
        <v>0</v>
      </c>
      <c r="H21" s="931">
        <v>0</v>
      </c>
      <c r="I21" s="911"/>
      <c r="K21" s="76"/>
      <c r="L21" s="5"/>
      <c r="M21" s="5"/>
      <c r="N21" s="5"/>
      <c r="O21" s="5"/>
      <c r="P21" s="5"/>
      <c r="Q21" s="5"/>
      <c r="R21" s="5"/>
    </row>
    <row r="22" spans="1:18" ht="13.5" customHeight="1" x14ac:dyDescent="0.25">
      <c r="A22" s="166"/>
      <c r="B22" s="929"/>
      <c r="C22" s="929"/>
      <c r="D22" s="929"/>
      <c r="E22" s="930"/>
      <c r="F22" s="276"/>
      <c r="G22" s="590"/>
      <c r="H22" s="932"/>
      <c r="I22" s="933"/>
      <c r="K22" s="5"/>
      <c r="L22" s="5"/>
      <c r="M22" s="5"/>
      <c r="N22" s="5"/>
      <c r="O22" s="5"/>
      <c r="P22" s="5"/>
      <c r="Q22" s="5"/>
      <c r="R22" s="5"/>
    </row>
    <row r="23" spans="1:18" x14ac:dyDescent="0.2">
      <c r="K23" s="76"/>
      <c r="L23" s="5"/>
      <c r="M23" s="5"/>
      <c r="N23" s="5"/>
      <c r="O23" s="5"/>
      <c r="P23" s="5"/>
      <c r="Q23" s="5"/>
      <c r="R23" s="5"/>
    </row>
    <row r="24" spans="1:18" x14ac:dyDescent="0.2">
      <c r="K24" s="5"/>
    </row>
    <row r="25" spans="1:18" x14ac:dyDescent="0.2">
      <c r="K25" s="76"/>
    </row>
    <row r="26" spans="1:18" x14ac:dyDescent="0.2">
      <c r="A26" s="934" t="s">
        <v>258</v>
      </c>
      <c r="B26" s="934"/>
      <c r="C26" s="934"/>
      <c r="D26" s="934"/>
      <c r="E26" s="167"/>
      <c r="F26" s="168"/>
      <c r="G26" s="591"/>
      <c r="H26" s="591"/>
      <c r="I26" s="591"/>
      <c r="K26" s="5"/>
    </row>
    <row r="27" spans="1:18" ht="19.5" customHeight="1" x14ac:dyDescent="0.2">
      <c r="A27" s="147"/>
      <c r="B27" s="147"/>
      <c r="C27" s="147"/>
      <c r="D27" s="147"/>
      <c r="E27" s="169"/>
      <c r="F27" s="170"/>
      <c r="H27" s="935" t="s">
        <v>113</v>
      </c>
      <c r="I27" s="935"/>
      <c r="K27" s="76"/>
    </row>
    <row r="28" spans="1:18" ht="13.5" customHeight="1" x14ac:dyDescent="0.2">
      <c r="A28" s="77"/>
      <c r="B28" s="925" t="s">
        <v>259</v>
      </c>
      <c r="C28" s="925"/>
      <c r="D28" s="925"/>
      <c r="E28" s="925"/>
      <c r="F28" s="925"/>
      <c r="G28" s="926"/>
      <c r="H28" s="927"/>
      <c r="I28" s="928"/>
      <c r="K28" s="5"/>
    </row>
    <row r="29" spans="1:18" ht="13.5" customHeight="1" x14ac:dyDescent="0.2">
      <c r="A29" s="171"/>
      <c r="B29" s="925"/>
      <c r="C29" s="925"/>
      <c r="D29" s="925"/>
      <c r="E29" s="925"/>
      <c r="F29" s="925"/>
      <c r="G29" s="926"/>
      <c r="H29" s="927"/>
      <c r="I29" s="928"/>
      <c r="K29" s="76"/>
    </row>
    <row r="30" spans="1:18" s="148" customFormat="1" x14ac:dyDescent="0.2">
      <c r="D30" s="936"/>
      <c r="E30" s="936"/>
      <c r="F30" s="936"/>
      <c r="G30" s="937"/>
      <c r="H30" s="927"/>
      <c r="I30" s="928"/>
      <c r="K30" s="5"/>
    </row>
    <row r="31" spans="1:18" s="148" customFormat="1" x14ac:dyDescent="0.2">
      <c r="A31" s="351"/>
      <c r="B31" s="351"/>
      <c r="C31" s="938"/>
      <c r="D31" s="938"/>
      <c r="E31" s="938"/>
      <c r="F31" s="938"/>
      <c r="G31" s="939"/>
      <c r="H31" s="942"/>
      <c r="I31" s="943"/>
      <c r="K31" s="76"/>
    </row>
    <row r="32" spans="1:18" s="148" customFormat="1" x14ac:dyDescent="0.2">
      <c r="A32" s="351"/>
      <c r="B32" s="351"/>
      <c r="C32" s="938"/>
      <c r="D32" s="938"/>
      <c r="E32" s="938"/>
      <c r="F32" s="938"/>
      <c r="G32" s="939"/>
      <c r="H32" s="942"/>
      <c r="I32" s="943"/>
      <c r="K32" s="5"/>
    </row>
    <row r="33" spans="1:9" s="148" customFormat="1" x14ac:dyDescent="0.2">
      <c r="A33" s="351"/>
      <c r="B33" s="351"/>
      <c r="C33" s="938"/>
      <c r="D33" s="938"/>
      <c r="E33" s="938"/>
      <c r="F33" s="938"/>
      <c r="G33" s="939"/>
      <c r="H33" s="944"/>
      <c r="I33" s="945"/>
    </row>
    <row r="34" spans="1:9" s="148" customFormat="1" x14ac:dyDescent="0.2">
      <c r="A34" s="351"/>
      <c r="B34" s="351"/>
      <c r="C34" s="938"/>
      <c r="D34" s="938"/>
      <c r="E34" s="938"/>
      <c r="F34" s="938"/>
      <c r="G34" s="939"/>
      <c r="H34" s="944"/>
      <c r="I34" s="945"/>
    </row>
    <row r="35" spans="1:9" s="148" customFormat="1" ht="13.5" thickBot="1" x14ac:dyDescent="0.25">
      <c r="A35" s="351"/>
      <c r="B35" s="351"/>
      <c r="C35" s="938"/>
      <c r="D35" s="938"/>
      <c r="E35" s="938"/>
      <c r="F35" s="938"/>
      <c r="G35" s="939"/>
      <c r="H35" s="940"/>
      <c r="I35" s="941"/>
    </row>
  </sheetData>
  <protectedRanges>
    <protectedRange sqref="G1:I65536 A1:IV1" name="Plage2"/>
  </protectedRanges>
  <mergeCells count="44">
    <mergeCell ref="D30:G30"/>
    <mergeCell ref="H30:I30"/>
    <mergeCell ref="C35:G35"/>
    <mergeCell ref="H35:I35"/>
    <mergeCell ref="C32:G32"/>
    <mergeCell ref="H32:I32"/>
    <mergeCell ref="C33:G33"/>
    <mergeCell ref="H33:I33"/>
    <mergeCell ref="C34:G34"/>
    <mergeCell ref="H34:I34"/>
    <mergeCell ref="C31:G31"/>
    <mergeCell ref="H31:I31"/>
    <mergeCell ref="B29:G29"/>
    <mergeCell ref="H29:I29"/>
    <mergeCell ref="H19:I19"/>
    <mergeCell ref="H20:I20"/>
    <mergeCell ref="B21:E21"/>
    <mergeCell ref="H21:I21"/>
    <mergeCell ref="B22:E22"/>
    <mergeCell ref="H22:I22"/>
    <mergeCell ref="A26:D26"/>
    <mergeCell ref="H27:I27"/>
    <mergeCell ref="B28:G28"/>
    <mergeCell ref="H28:I28"/>
    <mergeCell ref="H18:I18"/>
    <mergeCell ref="H6:I6"/>
    <mergeCell ref="H11:I11"/>
    <mergeCell ref="B12:E12"/>
    <mergeCell ref="H12:I12"/>
    <mergeCell ref="H14:I14"/>
    <mergeCell ref="B13:E13"/>
    <mergeCell ref="H13:I13"/>
    <mergeCell ref="B10:D10"/>
    <mergeCell ref="B1:C1"/>
    <mergeCell ref="H17:I17"/>
    <mergeCell ref="H16:I16"/>
    <mergeCell ref="B9:E9"/>
    <mergeCell ref="H9:I9"/>
    <mergeCell ref="H5:I5"/>
    <mergeCell ref="B7:E7"/>
    <mergeCell ref="H7:I7"/>
    <mergeCell ref="B8:E8"/>
    <mergeCell ref="H8:I8"/>
    <mergeCell ref="H15:I15"/>
  </mergeCells>
  <phoneticPr fontId="0" type="noConversion"/>
  <pageMargins left="0.7" right="0.7" top="0.75" bottom="0.75" header="0.3" footer="0.3"/>
  <pageSetup paperSize="9" scale="82" fitToHeight="0" orientation="portrait" r:id="rId1"/>
  <colBreaks count="1" manualBreakCount="1">
    <brk id="13"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H90"/>
  <sheetViews>
    <sheetView zoomScaleNormal="100" workbookViewId="0">
      <selection activeCell="B1" sqref="B1:C1"/>
    </sheetView>
  </sheetViews>
  <sheetFormatPr defaultColWidth="11.42578125" defaultRowHeight="12.75" x14ac:dyDescent="0.2"/>
  <cols>
    <col min="1" max="1" width="68.5703125" style="5" customWidth="1"/>
    <col min="2" max="2" width="11.85546875" style="297" customWidth="1"/>
    <col min="3" max="3" width="21" style="375" customWidth="1"/>
    <col min="4" max="4" width="27.140625" style="375" customWidth="1"/>
    <col min="5" max="5" width="22.140625" style="5" customWidth="1"/>
    <col min="6" max="16384" width="11.42578125" style="5"/>
  </cols>
  <sheetData>
    <row r="1" spans="1:8" s="146" customFormat="1" x14ac:dyDescent="0.2">
      <c r="A1" s="296" t="s">
        <v>78</v>
      </c>
      <c r="B1" s="868" t="str">
        <f>'1.'!U20</f>
        <v>0466398071</v>
      </c>
      <c r="C1" s="869"/>
      <c r="D1" s="370" t="s">
        <v>1188</v>
      </c>
      <c r="E1" s="176"/>
      <c r="F1" s="176"/>
      <c r="G1" s="176"/>
      <c r="H1" s="177"/>
    </row>
    <row r="2" spans="1:8" s="146" customFormat="1" ht="15" customHeight="1" x14ac:dyDescent="0.2">
      <c r="A2" s="176"/>
      <c r="B2" s="817"/>
      <c r="C2" s="371"/>
      <c r="D2" s="371"/>
      <c r="E2" s="176"/>
      <c r="F2" s="176"/>
      <c r="G2" s="176"/>
      <c r="H2" s="176"/>
    </row>
    <row r="3" spans="1:8" s="146" customFormat="1" ht="12.75" customHeight="1" x14ac:dyDescent="0.2">
      <c r="A3" s="127" t="s">
        <v>983</v>
      </c>
      <c r="B3" s="345"/>
      <c r="C3" s="372"/>
      <c r="D3" s="628"/>
      <c r="E3" s="188"/>
      <c r="F3" s="188"/>
      <c r="G3" s="188"/>
      <c r="H3" s="188"/>
    </row>
    <row r="4" spans="1:8" s="146" customFormat="1" ht="15" customHeight="1" x14ac:dyDescent="0.2">
      <c r="A4" s="178"/>
      <c r="B4" s="344"/>
      <c r="C4" s="371"/>
      <c r="D4" s="629"/>
      <c r="E4" s="189"/>
      <c r="F4" s="55"/>
      <c r="G4" s="55"/>
      <c r="H4" s="55"/>
    </row>
    <row r="5" spans="1:8" x14ac:dyDescent="0.2">
      <c r="A5" s="16"/>
      <c r="B5" s="346"/>
      <c r="C5" s="366"/>
      <c r="D5" s="630"/>
      <c r="E5" s="173"/>
      <c r="F5" s="42"/>
      <c r="G5" s="42"/>
      <c r="H5" s="42"/>
    </row>
    <row r="6" spans="1:8" x14ac:dyDescent="0.2">
      <c r="A6" s="16" t="s">
        <v>0</v>
      </c>
      <c r="B6" s="346"/>
      <c r="C6" s="366"/>
      <c r="D6" s="630"/>
      <c r="E6" s="42"/>
      <c r="F6" s="42"/>
      <c r="G6" s="42"/>
      <c r="H6" s="42"/>
    </row>
    <row r="7" spans="1:8" ht="15.75" x14ac:dyDescent="0.25">
      <c r="A7" s="65" t="s">
        <v>984</v>
      </c>
      <c r="B7" s="631" t="s">
        <v>36</v>
      </c>
      <c r="C7" s="632" t="s">
        <v>113</v>
      </c>
      <c r="D7" s="633" t="s">
        <v>79</v>
      </c>
      <c r="E7" s="191"/>
      <c r="F7" s="192"/>
      <c r="G7" s="192"/>
      <c r="H7" s="192"/>
    </row>
    <row r="8" spans="1:8" x14ac:dyDescent="0.2">
      <c r="B8" s="634"/>
      <c r="C8" s="498"/>
      <c r="D8" s="635"/>
      <c r="E8" s="42"/>
      <c r="F8" s="42"/>
      <c r="G8" s="42"/>
      <c r="H8" s="42"/>
    </row>
    <row r="9" spans="1:8" ht="15" x14ac:dyDescent="0.25">
      <c r="A9" s="636" t="s">
        <v>985</v>
      </c>
      <c r="B9" s="347"/>
      <c r="C9" s="497"/>
      <c r="D9" s="637"/>
      <c r="E9" s="41"/>
      <c r="F9" s="42"/>
      <c r="G9" s="42"/>
      <c r="H9" s="42"/>
    </row>
    <row r="10" spans="1:8" ht="15" x14ac:dyDescent="0.25">
      <c r="A10" s="16" t="s">
        <v>986</v>
      </c>
      <c r="B10" s="347" t="s">
        <v>987</v>
      </c>
      <c r="C10" s="379" t="s">
        <v>4</v>
      </c>
      <c r="D10" s="638">
        <v>0</v>
      </c>
      <c r="E10" s="42"/>
      <c r="F10" s="42"/>
      <c r="G10" s="42"/>
      <c r="H10" s="42"/>
    </row>
    <row r="11" spans="1:8" ht="15" x14ac:dyDescent="0.25">
      <c r="A11" s="16" t="s">
        <v>986</v>
      </c>
      <c r="B11" s="639" t="s">
        <v>988</v>
      </c>
      <c r="C11" s="379">
        <v>0</v>
      </c>
      <c r="D11" s="640"/>
      <c r="E11" s="42"/>
      <c r="F11" s="42"/>
      <c r="G11" s="42"/>
      <c r="H11" s="42"/>
    </row>
    <row r="12" spans="1:8" ht="15" x14ac:dyDescent="0.25">
      <c r="A12" s="16" t="s">
        <v>989</v>
      </c>
      <c r="B12" s="347" t="s">
        <v>990</v>
      </c>
      <c r="C12" s="379" t="s">
        <v>4</v>
      </c>
      <c r="D12" s="641">
        <v>0</v>
      </c>
      <c r="E12" s="42"/>
      <c r="F12" s="42"/>
      <c r="G12" s="42"/>
      <c r="H12" s="42"/>
    </row>
    <row r="13" spans="1:8" x14ac:dyDescent="0.2">
      <c r="A13" s="16" t="s">
        <v>989</v>
      </c>
      <c r="B13" s="639" t="s">
        <v>991</v>
      </c>
      <c r="C13" s="497">
        <v>0</v>
      </c>
      <c r="D13" s="642"/>
      <c r="E13" s="42"/>
      <c r="F13" s="42"/>
      <c r="G13" s="42"/>
      <c r="H13" s="42"/>
    </row>
    <row r="14" spans="1:8" ht="15" x14ac:dyDescent="0.25">
      <c r="A14" s="636" t="s">
        <v>992</v>
      </c>
      <c r="B14" s="347"/>
      <c r="C14" s="497"/>
      <c r="D14" s="642"/>
      <c r="E14" s="42"/>
      <c r="F14" s="192"/>
      <c r="G14" s="192"/>
      <c r="H14" s="192"/>
    </row>
    <row r="15" spans="1:8" x14ac:dyDescent="0.2">
      <c r="A15" s="173" t="s">
        <v>993</v>
      </c>
      <c r="B15" s="347">
        <v>8790</v>
      </c>
      <c r="C15" s="497">
        <v>0</v>
      </c>
      <c r="D15" s="642"/>
      <c r="E15" s="42"/>
      <c r="F15" s="42"/>
      <c r="G15" s="42"/>
      <c r="H15" s="42"/>
    </row>
    <row r="16" spans="1:8" x14ac:dyDescent="0.2">
      <c r="A16" s="173" t="s">
        <v>994</v>
      </c>
      <c r="B16" s="347">
        <v>87901</v>
      </c>
      <c r="C16" s="497">
        <v>0</v>
      </c>
      <c r="D16" s="642"/>
      <c r="E16" s="42"/>
      <c r="F16" s="42"/>
      <c r="G16" s="42"/>
      <c r="H16" s="42"/>
    </row>
    <row r="17" spans="1:8" x14ac:dyDescent="0.2">
      <c r="A17" s="173" t="s">
        <v>995</v>
      </c>
      <c r="B17" s="347">
        <v>8791</v>
      </c>
      <c r="C17" s="497">
        <v>0</v>
      </c>
      <c r="D17" s="642"/>
      <c r="E17" s="42"/>
      <c r="F17" s="42"/>
      <c r="G17" s="42"/>
      <c r="H17" s="42"/>
    </row>
    <row r="18" spans="1:8" x14ac:dyDescent="0.2">
      <c r="A18" s="173" t="s">
        <v>994</v>
      </c>
      <c r="B18" s="348">
        <v>87911</v>
      </c>
      <c r="C18" s="643">
        <v>0</v>
      </c>
      <c r="D18" s="642"/>
      <c r="E18" s="42"/>
      <c r="F18" s="42"/>
      <c r="G18" s="42"/>
      <c r="H18" s="42"/>
    </row>
    <row r="19" spans="1:8" x14ac:dyDescent="0.2">
      <c r="A19" s="16"/>
      <c r="B19" s="349"/>
      <c r="C19" s="644"/>
      <c r="D19" s="642"/>
      <c r="E19" s="42"/>
      <c r="F19" s="42"/>
      <c r="G19" s="42"/>
      <c r="H19" s="42"/>
    </row>
    <row r="20" spans="1:8" x14ac:dyDescent="0.2">
      <c r="A20" s="16"/>
      <c r="B20" s="349"/>
      <c r="C20" s="644"/>
      <c r="D20" s="642"/>
      <c r="E20" s="42"/>
      <c r="F20" s="42"/>
      <c r="G20" s="42"/>
      <c r="H20" s="42"/>
    </row>
    <row r="21" spans="1:8" x14ac:dyDescent="0.2">
      <c r="A21" s="16"/>
      <c r="B21" s="349"/>
      <c r="C21" s="644"/>
      <c r="D21" s="642"/>
      <c r="E21" s="42"/>
      <c r="F21" s="42"/>
      <c r="G21" s="42"/>
      <c r="H21" s="42"/>
    </row>
    <row r="22" spans="1:8" x14ac:dyDescent="0.2">
      <c r="A22" s="16"/>
      <c r="B22" s="349"/>
      <c r="C22" s="644"/>
      <c r="D22" s="642"/>
      <c r="E22" s="42"/>
      <c r="F22" s="42"/>
      <c r="G22" s="42"/>
      <c r="H22" s="42"/>
    </row>
    <row r="23" spans="1:8" x14ac:dyDescent="0.2">
      <c r="A23" s="16"/>
      <c r="B23" s="349"/>
      <c r="C23" s="644"/>
      <c r="D23" s="642"/>
      <c r="E23" s="42"/>
      <c r="F23" s="42"/>
      <c r="G23" s="42"/>
      <c r="H23" s="42"/>
    </row>
    <row r="24" spans="1:8" x14ac:dyDescent="0.2">
      <c r="A24" s="16"/>
      <c r="B24" s="631" t="s">
        <v>36</v>
      </c>
      <c r="C24" s="645" t="s">
        <v>263</v>
      </c>
      <c r="D24" s="646" t="s">
        <v>262</v>
      </c>
      <c r="E24" s="42"/>
      <c r="F24" s="42"/>
      <c r="G24" s="42"/>
      <c r="H24" s="42"/>
    </row>
    <row r="25" spans="1:8" ht="15" x14ac:dyDescent="0.25">
      <c r="A25" s="16" t="s">
        <v>260</v>
      </c>
      <c r="B25" s="634"/>
      <c r="C25" s="647"/>
      <c r="D25" s="640"/>
      <c r="E25" s="42"/>
      <c r="F25" s="42"/>
      <c r="G25" s="42"/>
      <c r="H25" s="42"/>
    </row>
    <row r="26" spans="1:8" ht="15" x14ac:dyDescent="0.25">
      <c r="A26" s="16"/>
      <c r="B26" s="347"/>
      <c r="C26" s="379"/>
      <c r="D26" s="640"/>
      <c r="E26" s="42"/>
      <c r="F26" s="42"/>
      <c r="G26" s="42"/>
      <c r="H26" s="42"/>
    </row>
    <row r="27" spans="1:8" ht="15" x14ac:dyDescent="0.25">
      <c r="A27" s="16"/>
      <c r="B27" s="347"/>
      <c r="C27" s="379"/>
      <c r="D27" s="640"/>
      <c r="E27" s="42"/>
      <c r="F27" s="42"/>
      <c r="G27" s="42"/>
      <c r="H27" s="42"/>
    </row>
    <row r="28" spans="1:8" ht="15" x14ac:dyDescent="0.25">
      <c r="A28" s="16"/>
      <c r="B28" s="347"/>
      <c r="C28" s="379"/>
      <c r="D28" s="640"/>
      <c r="E28" s="42"/>
      <c r="F28" s="42"/>
      <c r="G28" s="42"/>
      <c r="H28" s="42"/>
    </row>
    <row r="29" spans="1:8" ht="15" x14ac:dyDescent="0.25">
      <c r="A29" s="16"/>
      <c r="B29" s="347"/>
      <c r="C29" s="379"/>
      <c r="D29" s="640"/>
      <c r="E29" s="41"/>
      <c r="F29" s="192"/>
      <c r="G29" s="192"/>
      <c r="H29" s="80"/>
    </row>
    <row r="30" spans="1:8" ht="15" x14ac:dyDescent="0.25">
      <c r="A30" s="16" t="s">
        <v>261</v>
      </c>
      <c r="B30" s="347">
        <v>8702</v>
      </c>
      <c r="C30" s="379" t="s">
        <v>4</v>
      </c>
      <c r="D30" s="648">
        <v>0</v>
      </c>
      <c r="E30" s="42"/>
      <c r="F30" s="42"/>
      <c r="G30" s="42"/>
      <c r="H30" s="42"/>
    </row>
    <row r="31" spans="1:8" ht="15" x14ac:dyDescent="0.25">
      <c r="A31" s="16" t="s">
        <v>753</v>
      </c>
      <c r="B31" s="347">
        <v>8703</v>
      </c>
      <c r="C31" s="379" t="s">
        <v>4</v>
      </c>
      <c r="D31" s="649">
        <v>0</v>
      </c>
      <c r="E31" s="42"/>
      <c r="F31" s="42"/>
      <c r="G31" s="42"/>
      <c r="H31" s="42"/>
    </row>
    <row r="32" spans="1:8" ht="15" x14ac:dyDescent="0.25">
      <c r="A32" s="16" t="s">
        <v>5</v>
      </c>
      <c r="B32" s="348"/>
      <c r="C32" s="380"/>
      <c r="D32" s="650"/>
      <c r="E32" s="42"/>
      <c r="F32" s="42"/>
      <c r="G32" s="42"/>
      <c r="H32" s="42"/>
    </row>
    <row r="33" spans="1:8" ht="15" x14ac:dyDescent="0.25">
      <c r="A33" s="16"/>
      <c r="B33" s="349"/>
      <c r="C33" s="491"/>
      <c r="D33" s="640"/>
      <c r="E33" s="42"/>
      <c r="F33" s="42"/>
      <c r="G33" s="42"/>
      <c r="H33" s="42"/>
    </row>
    <row r="34" spans="1:8" ht="15" x14ac:dyDescent="0.25">
      <c r="A34" s="16"/>
      <c r="B34" s="349"/>
      <c r="C34" s="491"/>
      <c r="D34" s="640"/>
      <c r="E34" s="42"/>
      <c r="F34" s="42"/>
      <c r="G34" s="42"/>
      <c r="H34" s="42"/>
    </row>
    <row r="35" spans="1:8" x14ac:dyDescent="0.2">
      <c r="A35" s="16" t="s">
        <v>5</v>
      </c>
      <c r="B35" s="349"/>
      <c r="C35" s="71"/>
      <c r="D35" s="642"/>
      <c r="E35" s="42"/>
      <c r="F35" s="42"/>
      <c r="G35" s="42"/>
      <c r="H35" s="42"/>
    </row>
    <row r="36" spans="1:8" x14ac:dyDescent="0.2">
      <c r="A36" s="93"/>
      <c r="B36" s="631" t="s">
        <v>36</v>
      </c>
      <c r="C36" s="632" t="s">
        <v>113</v>
      </c>
      <c r="D36" s="642"/>
      <c r="E36" s="42"/>
      <c r="F36" s="42"/>
      <c r="G36" s="42"/>
      <c r="H36" s="42"/>
    </row>
    <row r="37" spans="1:8" ht="15" x14ac:dyDescent="0.25">
      <c r="A37" s="174" t="s">
        <v>572</v>
      </c>
      <c r="B37" s="634"/>
      <c r="C37" s="647"/>
      <c r="D37" s="651"/>
      <c r="E37" s="42"/>
      <c r="F37" s="42"/>
      <c r="G37" s="42"/>
      <c r="H37" s="42"/>
    </row>
    <row r="38" spans="1:8" ht="15" x14ac:dyDescent="0.25">
      <c r="A38" s="174"/>
      <c r="B38" s="347"/>
      <c r="C38" s="379"/>
      <c r="D38" s="651"/>
      <c r="E38" s="42"/>
      <c r="F38" s="42"/>
      <c r="G38" s="42"/>
      <c r="H38" s="42"/>
    </row>
    <row r="39" spans="1:8" ht="15" x14ac:dyDescent="0.25">
      <c r="A39" s="16" t="s">
        <v>264</v>
      </c>
      <c r="B39" s="347"/>
      <c r="C39" s="379"/>
      <c r="D39" s="642"/>
      <c r="E39" s="192"/>
      <c r="F39" s="192"/>
      <c r="G39" s="41"/>
    </row>
    <row r="40" spans="1:8" ht="15" x14ac:dyDescent="0.25">
      <c r="A40" s="16" t="s">
        <v>996</v>
      </c>
      <c r="B40" s="347">
        <v>8722</v>
      </c>
      <c r="C40" s="379">
        <v>0</v>
      </c>
      <c r="D40" s="642"/>
      <c r="E40" s="42"/>
      <c r="F40" s="42"/>
      <c r="G40" s="42"/>
    </row>
    <row r="41" spans="1:8" ht="15" x14ac:dyDescent="0.25">
      <c r="A41" s="16"/>
      <c r="B41" s="347"/>
      <c r="C41" s="379"/>
      <c r="D41" s="642"/>
      <c r="E41" s="42"/>
      <c r="F41" s="42"/>
      <c r="G41" s="42"/>
    </row>
    <row r="42" spans="1:8" ht="15" x14ac:dyDescent="0.25">
      <c r="A42" s="16" t="s">
        <v>571</v>
      </c>
      <c r="B42" s="347"/>
      <c r="C42" s="379"/>
      <c r="D42" s="642"/>
      <c r="E42" s="42"/>
      <c r="F42" s="42"/>
      <c r="G42" s="42"/>
    </row>
    <row r="43" spans="1:8" ht="15" x14ac:dyDescent="0.25">
      <c r="A43" s="16" t="s">
        <v>996</v>
      </c>
      <c r="B43" s="347">
        <v>8732</v>
      </c>
      <c r="C43" s="379">
        <v>0</v>
      </c>
      <c r="D43" s="642"/>
      <c r="E43" s="42"/>
      <c r="F43" s="42"/>
      <c r="G43" s="42"/>
    </row>
    <row r="44" spans="1:8" ht="15" x14ac:dyDescent="0.25">
      <c r="A44" s="16"/>
      <c r="B44" s="347"/>
      <c r="C44" s="379"/>
      <c r="D44" s="642"/>
      <c r="E44" s="42"/>
      <c r="F44" s="42"/>
      <c r="G44" s="42"/>
    </row>
    <row r="45" spans="1:8" ht="15" x14ac:dyDescent="0.25">
      <c r="A45" s="16" t="s">
        <v>573</v>
      </c>
      <c r="B45" s="347"/>
      <c r="C45" s="379"/>
      <c r="D45" s="651"/>
      <c r="E45" s="42"/>
      <c r="F45" s="42"/>
      <c r="G45" s="42"/>
    </row>
    <row r="46" spans="1:8" ht="15" x14ac:dyDescent="0.25">
      <c r="A46" s="16"/>
      <c r="B46" s="347"/>
      <c r="C46" s="379"/>
      <c r="D46" s="651"/>
      <c r="E46" s="42"/>
      <c r="F46" s="42"/>
      <c r="G46" s="42"/>
    </row>
    <row r="47" spans="1:8" ht="15" x14ac:dyDescent="0.25">
      <c r="A47" s="16" t="s">
        <v>997</v>
      </c>
      <c r="B47" s="347"/>
      <c r="C47" s="379"/>
      <c r="D47" s="642"/>
      <c r="E47" s="42"/>
      <c r="F47" s="42"/>
      <c r="G47" s="42"/>
    </row>
    <row r="48" spans="1:8" ht="15" x14ac:dyDescent="0.25">
      <c r="A48" s="16" t="s">
        <v>998</v>
      </c>
      <c r="B48" s="347">
        <v>8740</v>
      </c>
      <c r="C48" s="379">
        <v>0</v>
      </c>
      <c r="D48" s="642"/>
      <c r="E48" s="42"/>
      <c r="F48" s="42"/>
      <c r="G48" s="42"/>
    </row>
    <row r="49" spans="1:7" ht="15" x14ac:dyDescent="0.25">
      <c r="A49" s="16" t="s">
        <v>999</v>
      </c>
      <c r="B49" s="347">
        <v>8741</v>
      </c>
      <c r="C49" s="379">
        <v>0</v>
      </c>
      <c r="D49" s="642"/>
      <c r="E49" s="42"/>
      <c r="F49" s="42"/>
      <c r="G49" s="42"/>
    </row>
    <row r="50" spans="1:7" ht="15" x14ac:dyDescent="0.25">
      <c r="A50" s="16" t="s">
        <v>1000</v>
      </c>
      <c r="B50" s="347">
        <v>8742</v>
      </c>
      <c r="C50" s="379">
        <v>0</v>
      </c>
      <c r="D50" s="642"/>
      <c r="E50" s="42"/>
      <c r="F50" s="42"/>
      <c r="G50" s="42"/>
    </row>
    <row r="51" spans="1:7" ht="15" x14ac:dyDescent="0.25">
      <c r="A51" s="174"/>
      <c r="B51" s="347"/>
      <c r="C51" s="379"/>
      <c r="D51" s="642"/>
      <c r="E51" s="42"/>
      <c r="F51" s="42"/>
      <c r="G51" s="42"/>
    </row>
    <row r="52" spans="1:7" ht="15" x14ac:dyDescent="0.25">
      <c r="A52" s="16" t="s">
        <v>1001</v>
      </c>
      <c r="B52" s="347"/>
      <c r="C52" s="379"/>
      <c r="D52" s="642"/>
      <c r="E52" s="42"/>
      <c r="F52" s="42"/>
      <c r="G52" s="42"/>
    </row>
    <row r="53" spans="1:7" ht="15" x14ac:dyDescent="0.25">
      <c r="A53" s="16" t="s">
        <v>1002</v>
      </c>
      <c r="B53" s="347">
        <v>8745</v>
      </c>
      <c r="C53" s="379">
        <v>0</v>
      </c>
      <c r="D53" s="642"/>
      <c r="E53" s="42"/>
      <c r="F53" s="42"/>
      <c r="G53" s="42"/>
    </row>
    <row r="54" spans="1:7" ht="15" x14ac:dyDescent="0.25">
      <c r="A54" s="16" t="s">
        <v>1003</v>
      </c>
      <c r="B54" s="347">
        <v>8746</v>
      </c>
      <c r="C54" s="379">
        <v>0</v>
      </c>
      <c r="D54" s="642"/>
      <c r="E54" s="42"/>
      <c r="F54" s="42"/>
      <c r="G54" s="42"/>
    </row>
    <row r="55" spans="1:7" ht="15" x14ac:dyDescent="0.25">
      <c r="A55" s="16" t="s">
        <v>1000</v>
      </c>
      <c r="B55" s="347">
        <v>8747</v>
      </c>
      <c r="C55" s="379">
        <v>0</v>
      </c>
      <c r="D55" s="642"/>
      <c r="E55" s="42"/>
      <c r="F55" s="42"/>
      <c r="G55" s="42"/>
    </row>
    <row r="56" spans="1:7" ht="15" x14ac:dyDescent="0.25">
      <c r="A56" s="16"/>
      <c r="B56" s="347"/>
      <c r="C56" s="379"/>
      <c r="D56" s="642"/>
      <c r="E56" s="42"/>
      <c r="F56" s="42"/>
      <c r="G56" s="42"/>
    </row>
    <row r="57" spans="1:7" ht="15" x14ac:dyDescent="0.25">
      <c r="A57" s="16" t="s">
        <v>5</v>
      </c>
      <c r="B57" s="347"/>
      <c r="C57" s="379"/>
      <c r="D57" s="642"/>
      <c r="E57" s="42"/>
      <c r="F57" s="42"/>
      <c r="G57" s="42"/>
    </row>
    <row r="58" spans="1:7" ht="15" x14ac:dyDescent="0.25">
      <c r="A58" s="174" t="s">
        <v>1004</v>
      </c>
      <c r="B58" s="347"/>
      <c r="C58" s="379"/>
      <c r="D58" s="642"/>
      <c r="E58" s="42"/>
      <c r="F58" s="42"/>
      <c r="G58" s="42"/>
    </row>
    <row r="59" spans="1:7" ht="15" x14ac:dyDescent="0.25">
      <c r="A59" s="16"/>
      <c r="B59" s="347"/>
      <c r="C59" s="379"/>
      <c r="D59" s="642"/>
      <c r="E59" s="42"/>
      <c r="F59" s="42"/>
      <c r="G59" s="42"/>
    </row>
    <row r="60" spans="1:7" ht="15" x14ac:dyDescent="0.25">
      <c r="A60" s="16" t="s">
        <v>569</v>
      </c>
      <c r="B60" s="347"/>
      <c r="C60" s="379"/>
      <c r="D60" s="651"/>
      <c r="E60" s="42"/>
      <c r="F60" s="42"/>
      <c r="G60" s="42"/>
    </row>
    <row r="61" spans="1:7" ht="15" x14ac:dyDescent="0.25">
      <c r="A61" s="16" t="s">
        <v>1005</v>
      </c>
      <c r="B61" s="347">
        <v>8761</v>
      </c>
      <c r="C61" s="379">
        <v>0</v>
      </c>
      <c r="D61" s="651"/>
      <c r="E61" s="42"/>
      <c r="F61" s="42"/>
      <c r="G61" s="42"/>
    </row>
    <row r="62" spans="1:7" ht="15" x14ac:dyDescent="0.25">
      <c r="A62" s="16" t="s">
        <v>1006</v>
      </c>
      <c r="B62" s="347">
        <v>8762</v>
      </c>
      <c r="C62" s="379">
        <v>0</v>
      </c>
      <c r="D62" s="642"/>
      <c r="E62" s="42"/>
      <c r="F62" s="42"/>
      <c r="G62" s="42"/>
    </row>
    <row r="63" spans="1:7" ht="15" x14ac:dyDescent="0.25">
      <c r="A63" s="16" t="s">
        <v>570</v>
      </c>
      <c r="B63" s="347"/>
      <c r="C63" s="379"/>
      <c r="D63" s="642"/>
      <c r="E63" s="42"/>
      <c r="F63" s="42"/>
      <c r="G63" s="42"/>
    </row>
    <row r="64" spans="1:7" ht="15" x14ac:dyDescent="0.25">
      <c r="A64" s="16" t="s">
        <v>1007</v>
      </c>
      <c r="B64" s="347">
        <v>8771</v>
      </c>
      <c r="C64" s="379">
        <v>0</v>
      </c>
      <c r="D64" s="642"/>
      <c r="E64" s="42"/>
      <c r="F64" s="42"/>
      <c r="G64" s="42"/>
    </row>
    <row r="65" spans="1:8" ht="15" x14ac:dyDescent="0.25">
      <c r="A65" s="16" t="s">
        <v>1008</v>
      </c>
      <c r="B65" s="348">
        <v>8781</v>
      </c>
      <c r="C65" s="380">
        <v>0</v>
      </c>
      <c r="D65" s="642"/>
      <c r="E65" s="42"/>
      <c r="F65" s="42"/>
      <c r="G65" s="42"/>
    </row>
    <row r="66" spans="1:8" x14ac:dyDescent="0.2">
      <c r="A66" s="174"/>
      <c r="B66" s="349"/>
      <c r="C66" s="71"/>
      <c r="D66" s="642"/>
      <c r="E66" s="42"/>
      <c r="F66" s="42"/>
      <c r="G66" s="42"/>
    </row>
    <row r="67" spans="1:8" x14ac:dyDescent="0.2">
      <c r="A67" s="16"/>
      <c r="B67" s="349"/>
      <c r="C67" s="71"/>
      <c r="D67" s="642"/>
      <c r="E67" s="42"/>
      <c r="F67" s="42"/>
      <c r="G67" s="42"/>
    </row>
    <row r="68" spans="1:8" x14ac:dyDescent="0.2">
      <c r="A68" s="16"/>
      <c r="B68" s="349"/>
      <c r="C68" s="632" t="s">
        <v>113</v>
      </c>
      <c r="D68" s="642"/>
      <c r="E68" s="42"/>
      <c r="F68" s="42"/>
      <c r="G68" s="42"/>
    </row>
    <row r="69" spans="1:8" x14ac:dyDescent="0.2">
      <c r="A69" s="174" t="s">
        <v>1009</v>
      </c>
      <c r="B69" s="349"/>
      <c r="C69" s="592"/>
      <c r="D69" s="642"/>
      <c r="E69" s="42"/>
      <c r="F69" s="42"/>
      <c r="G69" s="42"/>
    </row>
    <row r="70" spans="1:8" x14ac:dyDescent="0.2">
      <c r="A70" s="174" t="s">
        <v>1010</v>
      </c>
      <c r="B70" s="349"/>
      <c r="C70" s="652"/>
      <c r="D70" s="653"/>
      <c r="E70" s="42"/>
      <c r="F70" s="42"/>
      <c r="G70" s="42"/>
    </row>
    <row r="71" spans="1:8" x14ac:dyDescent="0.2">
      <c r="A71" s="16"/>
      <c r="C71" s="654"/>
      <c r="D71" s="655"/>
      <c r="E71" s="42"/>
      <c r="F71" s="42"/>
      <c r="G71" s="42"/>
    </row>
    <row r="72" spans="1:8" x14ac:dyDescent="0.2">
      <c r="A72" s="16" t="s">
        <v>1011</v>
      </c>
      <c r="C72" s="654" t="s">
        <v>1012</v>
      </c>
      <c r="D72" s="655"/>
      <c r="E72" s="42"/>
      <c r="F72" s="42"/>
      <c r="G72" s="42"/>
    </row>
    <row r="73" spans="1:8" x14ac:dyDescent="0.2">
      <c r="A73" s="16" t="s">
        <v>1011</v>
      </c>
      <c r="B73" s="346"/>
      <c r="C73" s="654" t="s">
        <v>1012</v>
      </c>
      <c r="D73" s="630"/>
      <c r="E73" s="42"/>
      <c r="F73" s="42"/>
      <c r="G73" s="42"/>
      <c r="H73" s="42"/>
    </row>
    <row r="74" spans="1:8" x14ac:dyDescent="0.2">
      <c r="A74" s="16" t="s">
        <v>1011</v>
      </c>
      <c r="B74" s="346"/>
      <c r="C74" s="656" t="s">
        <v>1012</v>
      </c>
      <c r="D74" s="630"/>
      <c r="E74" s="42"/>
      <c r="F74" s="42"/>
      <c r="G74" s="42"/>
      <c r="H74" s="42"/>
    </row>
    <row r="75" spans="1:8" x14ac:dyDescent="0.2">
      <c r="A75" s="16"/>
      <c r="B75" s="346"/>
      <c r="C75" s="366"/>
      <c r="D75" s="630"/>
      <c r="E75" s="42"/>
      <c r="F75" s="42"/>
      <c r="G75" s="42"/>
      <c r="H75" s="42"/>
    </row>
    <row r="76" spans="1:8" x14ac:dyDescent="0.2">
      <c r="D76" s="655"/>
      <c r="E76" s="173"/>
      <c r="F76" s="42"/>
      <c r="G76" s="42"/>
      <c r="H76" s="42"/>
    </row>
    <row r="77" spans="1:8" x14ac:dyDescent="0.2">
      <c r="A77" s="16"/>
      <c r="B77" s="349"/>
      <c r="C77" s="374"/>
      <c r="D77" s="374"/>
      <c r="E77" s="173"/>
      <c r="F77" s="42"/>
      <c r="G77" s="42"/>
      <c r="H77" s="42"/>
    </row>
    <row r="78" spans="1:8" x14ac:dyDescent="0.2">
      <c r="A78" s="16"/>
      <c r="E78" s="173"/>
      <c r="F78" s="42"/>
      <c r="G78" s="42"/>
      <c r="H78" s="42"/>
    </row>
    <row r="79" spans="1:8" ht="14.25" x14ac:dyDescent="0.2">
      <c r="A79" s="16"/>
      <c r="E79" s="183"/>
      <c r="F79" s="42"/>
      <c r="G79" s="42"/>
      <c r="H79" s="42"/>
    </row>
    <row r="80" spans="1:8" ht="14.25" x14ac:dyDescent="0.2">
      <c r="A80" s="16"/>
      <c r="B80" s="346"/>
      <c r="C80" s="366"/>
      <c r="D80" s="366"/>
      <c r="E80" s="183"/>
      <c r="F80" s="179"/>
      <c r="G80" s="173"/>
      <c r="H80" s="182"/>
    </row>
    <row r="81" spans="1:8" ht="14.25" x14ac:dyDescent="0.2">
      <c r="A81" s="16"/>
      <c r="B81" s="346"/>
      <c r="C81" s="366"/>
      <c r="D81" s="366"/>
      <c r="E81" s="183"/>
      <c r="F81" s="179"/>
      <c r="G81" s="173"/>
      <c r="H81" s="182"/>
    </row>
    <row r="82" spans="1:8" ht="14.25" x14ac:dyDescent="0.2">
      <c r="A82" s="16"/>
      <c r="B82" s="346"/>
      <c r="C82" s="366"/>
      <c r="D82" s="366"/>
      <c r="E82" s="183"/>
      <c r="F82" s="179"/>
      <c r="G82" s="173"/>
      <c r="H82" s="182"/>
    </row>
    <row r="83" spans="1:8" ht="14.25" x14ac:dyDescent="0.2">
      <c r="E83" s="183"/>
      <c r="F83" s="179"/>
      <c r="G83" s="173"/>
      <c r="H83" s="181"/>
    </row>
    <row r="84" spans="1:8" ht="14.25" x14ac:dyDescent="0.2">
      <c r="E84" s="183"/>
      <c r="F84" s="179"/>
      <c r="G84" s="173"/>
      <c r="H84" s="173"/>
    </row>
    <row r="85" spans="1:8" ht="14.25" x14ac:dyDescent="0.2">
      <c r="E85" s="183"/>
      <c r="F85" s="179"/>
      <c r="G85" s="173"/>
      <c r="H85" s="180"/>
    </row>
    <row r="86" spans="1:8" ht="14.25" x14ac:dyDescent="0.2">
      <c r="E86" s="184"/>
      <c r="F86" s="179"/>
      <c r="G86" s="173"/>
      <c r="H86" s="173"/>
    </row>
    <row r="87" spans="1:8" ht="14.25" x14ac:dyDescent="0.2">
      <c r="E87" s="184"/>
      <c r="F87" s="179"/>
      <c r="G87" s="173"/>
      <c r="H87" s="181"/>
    </row>
    <row r="88" spans="1:8" ht="14.25" x14ac:dyDescent="0.2">
      <c r="E88" s="185"/>
      <c r="F88" s="179"/>
      <c r="G88" s="173"/>
      <c r="H88" s="173"/>
    </row>
    <row r="89" spans="1:8" x14ac:dyDescent="0.2">
      <c r="F89" s="186"/>
      <c r="G89" s="16"/>
      <c r="H89" s="180"/>
    </row>
    <row r="90" spans="1:8" x14ac:dyDescent="0.2">
      <c r="F90" s="187"/>
      <c r="H90" s="173"/>
    </row>
  </sheetData>
  <protectedRanges>
    <protectedRange sqref="C1:D2 A1:IV1 C77:D65536" name="Plage3"/>
    <protectedRange sqref="C3:D76" name="Plage3_1"/>
  </protectedRanges>
  <mergeCells count="1">
    <mergeCell ref="B1:C1"/>
  </mergeCells>
  <phoneticPr fontId="0" type="noConversion"/>
  <pageMargins left="0.7" right="0.7" top="0.75" bottom="0.75" header="0.3" footer="0.3"/>
  <pageSetup paperSize="9" scale="69"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F18"/>
  <sheetViews>
    <sheetView zoomScaleNormal="100" workbookViewId="0">
      <selection activeCell="B1" sqref="B1:C1"/>
    </sheetView>
  </sheetViews>
  <sheetFormatPr defaultColWidth="11.42578125" defaultRowHeight="12.75" x14ac:dyDescent="0.2"/>
  <cols>
    <col min="1" max="1" width="28.7109375" customWidth="1"/>
    <col min="2" max="2" width="11.42578125" customWidth="1"/>
    <col min="3" max="3" width="15.85546875" customWidth="1"/>
    <col min="4" max="4" width="19" customWidth="1"/>
    <col min="5" max="5" width="15.140625" customWidth="1"/>
  </cols>
  <sheetData>
    <row r="1" spans="1:6" x14ac:dyDescent="0.2">
      <c r="A1" s="296" t="s">
        <v>801</v>
      </c>
      <c r="B1" s="882" t="str">
        <f>'1.'!U20</f>
        <v>0466398071</v>
      </c>
      <c r="C1" s="878"/>
      <c r="D1" s="423" t="s">
        <v>1189</v>
      </c>
      <c r="E1" s="5"/>
    </row>
    <row r="2" spans="1:6" x14ac:dyDescent="0.2">
      <c r="A2" s="17"/>
      <c r="B2" s="818"/>
      <c r="C2" s="17"/>
      <c r="D2" s="17"/>
    </row>
    <row r="3" spans="1:6" x14ac:dyDescent="0.2">
      <c r="A3" s="425" t="s">
        <v>1013</v>
      </c>
      <c r="B3" s="40"/>
      <c r="C3" s="40"/>
      <c r="D3" s="40"/>
    </row>
    <row r="4" spans="1:6" x14ac:dyDescent="0.2">
      <c r="A4" s="401"/>
    </row>
    <row r="5" spans="1:6" ht="89.25" customHeight="1" x14ac:dyDescent="0.2">
      <c r="A5" s="863" t="s">
        <v>1014</v>
      </c>
      <c r="B5" s="863"/>
      <c r="C5" s="863"/>
      <c r="D5" s="863"/>
      <c r="E5" s="863"/>
      <c r="F5" s="863"/>
    </row>
    <row r="6" spans="1:6" x14ac:dyDescent="0.2">
      <c r="A6" s="612"/>
      <c r="B6" s="339"/>
      <c r="C6" s="339"/>
      <c r="D6" s="339"/>
      <c r="E6" s="339"/>
    </row>
    <row r="7" spans="1:6" ht="81.75" customHeight="1" x14ac:dyDescent="0.2">
      <c r="A7" s="946" t="s">
        <v>1015</v>
      </c>
      <c r="B7" s="947"/>
      <c r="C7" s="952" t="s">
        <v>552</v>
      </c>
      <c r="D7" s="952"/>
      <c r="E7" s="952"/>
      <c r="F7" s="953"/>
    </row>
    <row r="8" spans="1:6" ht="38.25" customHeight="1" x14ac:dyDescent="0.2">
      <c r="A8" s="948"/>
      <c r="B8" s="949"/>
      <c r="C8" s="954" t="s">
        <v>814</v>
      </c>
      <c r="D8" s="956" t="s">
        <v>815</v>
      </c>
      <c r="E8" s="956"/>
      <c r="F8" s="957" t="s">
        <v>561</v>
      </c>
    </row>
    <row r="9" spans="1:6" ht="30" customHeight="1" x14ac:dyDescent="0.2">
      <c r="A9" s="950"/>
      <c r="B9" s="951"/>
      <c r="C9" s="955"/>
      <c r="D9" s="613" t="s">
        <v>816</v>
      </c>
      <c r="E9" s="426" t="s">
        <v>817</v>
      </c>
      <c r="F9" s="958"/>
    </row>
    <row r="10" spans="1:6" ht="37.5" customHeight="1" x14ac:dyDescent="0.2">
      <c r="A10" s="424"/>
      <c r="B10" s="424"/>
      <c r="C10" s="407"/>
      <c r="D10" s="407"/>
      <c r="E10" s="407"/>
    </row>
    <row r="11" spans="1:6" x14ac:dyDescent="0.2">
      <c r="A11" s="424"/>
      <c r="B11" s="424"/>
      <c r="C11" s="407"/>
      <c r="D11" s="407"/>
      <c r="E11" s="407"/>
    </row>
    <row r="12" spans="1:6" x14ac:dyDescent="0.2">
      <c r="A12" s="407"/>
      <c r="B12" s="407"/>
      <c r="C12" s="407"/>
      <c r="D12" s="407"/>
      <c r="E12" s="407"/>
    </row>
    <row r="13" spans="1:6" x14ac:dyDescent="0.2">
      <c r="A13" s="407"/>
      <c r="B13" s="407"/>
      <c r="C13" s="407"/>
      <c r="D13" s="407"/>
      <c r="E13" s="407"/>
    </row>
    <row r="14" spans="1:6" x14ac:dyDescent="0.2">
      <c r="A14" s="407"/>
      <c r="B14" s="407"/>
      <c r="C14" s="407"/>
      <c r="D14" s="407"/>
      <c r="E14" s="407"/>
    </row>
    <row r="15" spans="1:6" x14ac:dyDescent="0.2">
      <c r="A15" s="407"/>
      <c r="B15" s="407"/>
      <c r="C15" s="407"/>
      <c r="D15" s="407"/>
      <c r="E15" s="407"/>
    </row>
    <row r="16" spans="1:6" x14ac:dyDescent="0.2">
      <c r="A16" s="407"/>
      <c r="B16" s="407"/>
      <c r="C16" s="2"/>
      <c r="D16" s="2"/>
      <c r="E16" s="2"/>
    </row>
    <row r="17" spans="1:2" x14ac:dyDescent="0.2">
      <c r="A17" s="407"/>
      <c r="B17" s="407"/>
    </row>
    <row r="18" spans="1:2" x14ac:dyDescent="0.2">
      <c r="A18" s="2"/>
      <c r="B18" s="2"/>
    </row>
  </sheetData>
  <protectedRanges>
    <protectedRange sqref="A1:D1" name="Plage3_1"/>
  </protectedRanges>
  <mergeCells count="7">
    <mergeCell ref="A7:B9"/>
    <mergeCell ref="B1:C1"/>
    <mergeCell ref="A5:F5"/>
    <mergeCell ref="C7:F7"/>
    <mergeCell ref="C8:C9"/>
    <mergeCell ref="D8:E8"/>
    <mergeCell ref="F8:F9"/>
  </mergeCells>
  <pageMargins left="0.7" right="0.7" top="0.75" bottom="0.75" header="0.3" footer="0.3"/>
  <pageSetup paperSize="9" scale="88" fitToHeight="0" orientation="portrait"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I12"/>
  <sheetViews>
    <sheetView zoomScaleNormal="100" workbookViewId="0">
      <selection activeCell="B1" sqref="B1"/>
    </sheetView>
  </sheetViews>
  <sheetFormatPr defaultColWidth="11.42578125" defaultRowHeight="12" x14ac:dyDescent="0.2"/>
  <cols>
    <col min="1" max="1" width="11.42578125" style="108" customWidth="1"/>
    <col min="2" max="2" width="12.140625" style="108" bestFit="1" customWidth="1"/>
    <col min="3" max="3" width="14.140625" style="108" customWidth="1"/>
    <col min="4" max="6" width="11.42578125" style="108" customWidth="1"/>
    <col min="7" max="7" width="33.42578125" style="108" customWidth="1"/>
    <col min="8" max="8" width="11.42578125" style="377" customWidth="1"/>
    <col min="9" max="9" width="0.28515625" style="108" customWidth="1"/>
    <col min="10" max="16384" width="11.42578125" style="108"/>
  </cols>
  <sheetData>
    <row r="1" spans="1:9" s="150" customFormat="1" ht="12.75" x14ac:dyDescent="0.2">
      <c r="A1" s="296" t="s">
        <v>78</v>
      </c>
      <c r="B1" s="827" t="str">
        <f>'1.'!U20</f>
        <v>0466398071</v>
      </c>
      <c r="C1" s="296" t="s">
        <v>1190</v>
      </c>
      <c r="D1" s="314"/>
      <c r="E1" s="149"/>
      <c r="F1" s="149"/>
      <c r="G1" s="149"/>
      <c r="H1" s="376"/>
      <c r="I1" s="91"/>
    </row>
    <row r="2" spans="1:9" s="150" customFormat="1" x14ac:dyDescent="0.2">
      <c r="A2" s="149"/>
      <c r="B2" s="819"/>
      <c r="C2" s="149"/>
      <c r="D2" s="149"/>
      <c r="E2" s="149"/>
      <c r="F2" s="149"/>
      <c r="G2" s="149"/>
      <c r="H2" s="376"/>
      <c r="I2" s="149"/>
    </row>
    <row r="3" spans="1:9" x14ac:dyDescent="0.2">
      <c r="A3" s="966" t="s">
        <v>265</v>
      </c>
      <c r="B3" s="966"/>
      <c r="C3" s="966"/>
      <c r="D3" s="966"/>
      <c r="E3" s="966"/>
      <c r="F3" s="966"/>
      <c r="G3" s="966"/>
      <c r="H3" s="966"/>
      <c r="I3" s="966"/>
    </row>
    <row r="4" spans="1:9" x14ac:dyDescent="0.2">
      <c r="A4" s="154"/>
      <c r="B4" s="154"/>
      <c r="C4" s="154"/>
      <c r="D4" s="154"/>
      <c r="E4" s="169"/>
      <c r="F4" s="193"/>
      <c r="G4" s="150"/>
      <c r="H4" s="963" t="s">
        <v>113</v>
      </c>
      <c r="I4" s="963"/>
    </row>
    <row r="5" spans="1:9" x14ac:dyDescent="0.2">
      <c r="A5" s="86" t="s">
        <v>1016</v>
      </c>
      <c r="B5" s="89"/>
      <c r="C5" s="89"/>
      <c r="D5" s="89"/>
      <c r="E5" s="89"/>
      <c r="F5" s="90"/>
      <c r="H5" s="964"/>
      <c r="I5" s="965"/>
    </row>
    <row r="6" spans="1:9" x14ac:dyDescent="0.2">
      <c r="A6" s="194"/>
      <c r="B6" s="959"/>
      <c r="C6" s="959"/>
      <c r="D6" s="959"/>
      <c r="E6" s="959"/>
      <c r="F6" s="959"/>
      <c r="G6" s="960"/>
      <c r="H6" s="961"/>
      <c r="I6" s="962"/>
    </row>
    <row r="7" spans="1:9" x14ac:dyDescent="0.2">
      <c r="A7" s="155"/>
      <c r="B7" s="155"/>
      <c r="C7" s="155"/>
      <c r="D7" s="936"/>
      <c r="E7" s="936"/>
      <c r="F7" s="936"/>
      <c r="G7" s="937"/>
      <c r="H7" s="961"/>
      <c r="I7" s="962"/>
    </row>
    <row r="8" spans="1:9" x14ac:dyDescent="0.2">
      <c r="A8" s="356"/>
      <c r="B8" s="356"/>
      <c r="C8" s="356"/>
      <c r="D8" s="356"/>
      <c r="E8" s="356"/>
      <c r="F8" s="356"/>
      <c r="G8" s="357"/>
      <c r="H8" s="969"/>
      <c r="I8" s="970"/>
    </row>
    <row r="9" spans="1:9" x14ac:dyDescent="0.2">
      <c r="A9" s="356"/>
      <c r="B9" s="356"/>
      <c r="C9" s="356"/>
      <c r="D9" s="356"/>
      <c r="E9" s="356"/>
      <c r="F9" s="356"/>
      <c r="G9" s="357"/>
      <c r="H9" s="971"/>
      <c r="I9" s="972"/>
    </row>
    <row r="10" spans="1:9" x14ac:dyDescent="0.2">
      <c r="A10" s="356"/>
      <c r="B10" s="356"/>
      <c r="C10" s="356"/>
      <c r="D10" s="356"/>
      <c r="E10" s="356"/>
      <c r="F10" s="356"/>
      <c r="G10" s="357"/>
      <c r="H10" s="973"/>
      <c r="I10" s="974"/>
    </row>
    <row r="11" spans="1:9" x14ac:dyDescent="0.2">
      <c r="A11" s="356"/>
      <c r="B11" s="356"/>
      <c r="C11" s="356"/>
      <c r="D11" s="356"/>
      <c r="E11" s="356"/>
      <c r="F11" s="356"/>
      <c r="G11" s="357"/>
      <c r="H11" s="973"/>
      <c r="I11" s="974"/>
    </row>
    <row r="12" spans="1:9" x14ac:dyDescent="0.2">
      <c r="A12" s="356"/>
      <c r="B12" s="356"/>
      <c r="C12" s="356"/>
      <c r="D12" s="356"/>
      <c r="E12" s="356"/>
      <c r="F12" s="356"/>
      <c r="G12" s="357"/>
      <c r="H12" s="967"/>
      <c r="I12" s="968"/>
    </row>
  </sheetData>
  <mergeCells count="12">
    <mergeCell ref="H12:I12"/>
    <mergeCell ref="D7:G7"/>
    <mergeCell ref="H7:I7"/>
    <mergeCell ref="H8:I8"/>
    <mergeCell ref="H9:I9"/>
    <mergeCell ref="H10:I10"/>
    <mergeCell ref="H11:I11"/>
    <mergeCell ref="B6:G6"/>
    <mergeCell ref="H6:I6"/>
    <mergeCell ref="H4:I4"/>
    <mergeCell ref="H5:I5"/>
    <mergeCell ref="A3:I3"/>
  </mergeCells>
  <phoneticPr fontId="0" type="noConversion"/>
  <pageMargins left="0.7" right="0.7" top="0.75" bottom="0.75" header="0.3" footer="0.3"/>
  <pageSetup paperSize="9" scale="76" fitToHeight="0"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N447"/>
  <sheetViews>
    <sheetView zoomScaleNormal="100" workbookViewId="0">
      <selection activeCell="B1" sqref="B1:C1"/>
    </sheetView>
  </sheetViews>
  <sheetFormatPr defaultColWidth="8.85546875" defaultRowHeight="15" x14ac:dyDescent="0.25"/>
  <cols>
    <col min="1" max="1" width="8.85546875" style="5" customWidth="1"/>
    <col min="2" max="2" width="15.7109375" style="108" customWidth="1"/>
    <col min="3" max="3" width="17.7109375" style="29" customWidth="1"/>
    <col min="4" max="4" width="9.140625" style="29" customWidth="1"/>
    <col min="5" max="7" width="8.85546875" style="29" customWidth="1"/>
    <col min="8" max="8" width="8.85546875" style="532" customWidth="1"/>
    <col min="9" max="9" width="20.7109375" style="532" customWidth="1"/>
    <col min="10" max="10" width="8.85546875" style="240" customWidth="1"/>
    <col min="11" max="11" width="17.42578125" style="382" customWidth="1"/>
    <col min="12" max="16384" width="8.85546875" style="29"/>
  </cols>
  <sheetData>
    <row r="1" spans="1:12" s="30" customFormat="1" x14ac:dyDescent="0.25">
      <c r="A1" s="296" t="s">
        <v>78</v>
      </c>
      <c r="B1" s="868" t="str">
        <f>'1.'!U20</f>
        <v>0466398071</v>
      </c>
      <c r="C1" s="869"/>
      <c r="D1" s="868" t="s">
        <v>1191</v>
      </c>
      <c r="E1" s="869"/>
      <c r="F1" s="54"/>
      <c r="G1" s="54"/>
      <c r="H1" s="593"/>
      <c r="I1" s="594"/>
      <c r="J1" s="239"/>
      <c r="K1" s="378"/>
    </row>
    <row r="3" spans="1:12" x14ac:dyDescent="0.25">
      <c r="A3" s="966" t="s">
        <v>266</v>
      </c>
      <c r="B3" s="966"/>
      <c r="C3" s="966"/>
      <c r="D3" s="966"/>
      <c r="E3" s="966"/>
      <c r="F3" s="966"/>
      <c r="G3" s="966"/>
      <c r="H3" s="966"/>
      <c r="I3" s="966"/>
      <c r="J3" s="975"/>
      <c r="K3" s="975"/>
    </row>
    <row r="4" spans="1:12" x14ac:dyDescent="0.25">
      <c r="H4" s="29"/>
      <c r="I4" s="29"/>
      <c r="J4" s="198" t="s">
        <v>36</v>
      </c>
      <c r="K4" s="657" t="s">
        <v>113</v>
      </c>
      <c r="L4" s="85"/>
    </row>
    <row r="5" spans="1:12" x14ac:dyDescent="0.25">
      <c r="A5" s="5" t="s">
        <v>267</v>
      </c>
      <c r="B5" s="820"/>
      <c r="H5" s="29"/>
      <c r="I5" s="29"/>
      <c r="J5" s="319"/>
      <c r="K5" s="658"/>
      <c r="L5" s="75"/>
    </row>
    <row r="6" spans="1:12" x14ac:dyDescent="0.25">
      <c r="A6" s="5" t="s">
        <v>268</v>
      </c>
      <c r="H6" s="29"/>
      <c r="I6" s="29"/>
      <c r="J6" s="320"/>
      <c r="K6" s="658"/>
      <c r="L6"/>
    </row>
    <row r="7" spans="1:12" x14ac:dyDescent="0.25">
      <c r="A7" s="76"/>
      <c r="H7" s="29"/>
      <c r="I7" s="29"/>
      <c r="J7" s="320"/>
      <c r="K7" s="658"/>
      <c r="L7" s="75"/>
    </row>
    <row r="8" spans="1:12" x14ac:dyDescent="0.25">
      <c r="A8" s="76" t="s">
        <v>581</v>
      </c>
      <c r="H8" s="29"/>
      <c r="I8" s="29"/>
      <c r="J8" s="320"/>
      <c r="K8" s="659"/>
      <c r="L8"/>
    </row>
    <row r="9" spans="1:12" x14ac:dyDescent="0.25">
      <c r="A9" s="76" t="s">
        <v>582</v>
      </c>
      <c r="H9" s="29"/>
      <c r="I9" s="29"/>
      <c r="J9" s="320">
        <v>8801</v>
      </c>
      <c r="K9" s="658">
        <f>SUM(K10:K14)</f>
        <v>0</v>
      </c>
      <c r="L9" s="75"/>
    </row>
    <row r="10" spans="1:12" x14ac:dyDescent="0.25">
      <c r="B10" s="86" t="s">
        <v>574</v>
      </c>
      <c r="H10" s="29"/>
      <c r="I10" s="29"/>
      <c r="J10" s="320">
        <v>8811</v>
      </c>
      <c r="K10" s="658">
        <v>0</v>
      </c>
      <c r="L10"/>
    </row>
    <row r="11" spans="1:12" x14ac:dyDescent="0.25">
      <c r="B11" s="86" t="s">
        <v>575</v>
      </c>
      <c r="H11" s="29"/>
      <c r="I11" s="29"/>
      <c r="J11" s="320">
        <v>8821</v>
      </c>
      <c r="K11" s="658">
        <v>0</v>
      </c>
      <c r="L11" s="75"/>
    </row>
    <row r="12" spans="1:12" x14ac:dyDescent="0.25">
      <c r="B12" s="86" t="s">
        <v>576</v>
      </c>
      <c r="H12" s="29"/>
      <c r="I12" s="29"/>
      <c r="J12" s="320">
        <v>8831</v>
      </c>
      <c r="K12" s="658">
        <v>0</v>
      </c>
      <c r="L12"/>
    </row>
    <row r="13" spans="1:12" x14ac:dyDescent="0.25">
      <c r="B13" s="86" t="s">
        <v>577</v>
      </c>
      <c r="H13" s="29"/>
      <c r="I13" s="29"/>
      <c r="J13" s="320">
        <v>8841</v>
      </c>
      <c r="K13" s="658">
        <v>0</v>
      </c>
      <c r="L13" s="75"/>
    </row>
    <row r="14" spans="1:12" x14ac:dyDescent="0.25">
      <c r="B14" s="86" t="s">
        <v>578</v>
      </c>
      <c r="H14" s="29"/>
      <c r="I14" s="29"/>
      <c r="J14" s="320">
        <v>8851</v>
      </c>
      <c r="K14" s="658">
        <v>0</v>
      </c>
      <c r="L14"/>
    </row>
    <row r="15" spans="1:12" x14ac:dyDescent="0.25">
      <c r="A15" s="76" t="s">
        <v>583</v>
      </c>
      <c r="H15" s="29"/>
      <c r="I15" s="29"/>
      <c r="J15" s="320">
        <v>8861</v>
      </c>
      <c r="K15" s="658">
        <f>SUM(K16:K17)</f>
        <v>0</v>
      </c>
      <c r="L15" s="75"/>
    </row>
    <row r="16" spans="1:12" x14ac:dyDescent="0.25">
      <c r="B16" s="86" t="s">
        <v>579</v>
      </c>
      <c r="H16" s="29"/>
      <c r="I16" s="29"/>
      <c r="J16" s="320">
        <v>8871</v>
      </c>
      <c r="K16" s="658">
        <v>0</v>
      </c>
      <c r="L16"/>
    </row>
    <row r="17" spans="1:12" x14ac:dyDescent="0.25">
      <c r="B17" s="86" t="s">
        <v>580</v>
      </c>
      <c r="H17" s="29"/>
      <c r="I17" s="29"/>
      <c r="J17" s="320">
        <v>8881</v>
      </c>
      <c r="K17" s="658">
        <v>0</v>
      </c>
      <c r="L17" s="75"/>
    </row>
    <row r="18" spans="1:12" x14ac:dyDescent="0.25">
      <c r="A18" s="76" t="s">
        <v>584</v>
      </c>
      <c r="H18" s="29"/>
      <c r="I18" s="29"/>
      <c r="J18" s="320">
        <v>8891</v>
      </c>
      <c r="K18" s="658">
        <v>0</v>
      </c>
      <c r="L18"/>
    </row>
    <row r="19" spans="1:12" x14ac:dyDescent="0.25">
      <c r="A19" s="76" t="s">
        <v>585</v>
      </c>
      <c r="H19" s="29"/>
      <c r="I19" s="29"/>
      <c r="J19" s="320">
        <v>8901</v>
      </c>
      <c r="K19" s="658">
        <v>0</v>
      </c>
      <c r="L19" s="75"/>
    </row>
    <row r="20" spans="1:12" x14ac:dyDescent="0.25">
      <c r="A20" s="76" t="s">
        <v>586</v>
      </c>
      <c r="H20" s="29"/>
      <c r="I20" s="29"/>
      <c r="J20" s="320" t="s">
        <v>667</v>
      </c>
      <c r="K20" s="658">
        <f>K9+K15+K18+K19</f>
        <v>0</v>
      </c>
      <c r="L20"/>
    </row>
    <row r="21" spans="1:12" x14ac:dyDescent="0.25">
      <c r="H21" s="29"/>
      <c r="I21" s="29"/>
      <c r="J21" s="320"/>
      <c r="K21" s="658"/>
      <c r="L21" s="75"/>
    </row>
    <row r="22" spans="1:12" x14ac:dyDescent="0.25">
      <c r="A22" s="76" t="s">
        <v>587</v>
      </c>
      <c r="H22" s="29"/>
      <c r="I22" s="29"/>
      <c r="J22" s="320"/>
      <c r="K22" s="658"/>
      <c r="L22"/>
    </row>
    <row r="23" spans="1:12" x14ac:dyDescent="0.25">
      <c r="A23" s="76" t="s">
        <v>582</v>
      </c>
      <c r="H23" s="29"/>
      <c r="I23" s="29"/>
      <c r="J23" s="320">
        <v>8802</v>
      </c>
      <c r="K23" s="658">
        <f>SUM(K24:K28)</f>
        <v>0</v>
      </c>
      <c r="L23" s="75"/>
    </row>
    <row r="24" spans="1:12" x14ac:dyDescent="0.25">
      <c r="B24" s="86" t="s">
        <v>574</v>
      </c>
      <c r="H24" s="29"/>
      <c r="I24" s="29"/>
      <c r="J24" s="320">
        <v>8812</v>
      </c>
      <c r="K24" s="658">
        <v>0</v>
      </c>
      <c r="L24"/>
    </row>
    <row r="25" spans="1:12" x14ac:dyDescent="0.25">
      <c r="B25" s="86" t="s">
        <v>575</v>
      </c>
      <c r="H25" s="29"/>
      <c r="I25" s="29"/>
      <c r="J25" s="320">
        <v>8822</v>
      </c>
      <c r="K25" s="658">
        <v>0</v>
      </c>
      <c r="L25" s="75"/>
    </row>
    <row r="26" spans="1:12" x14ac:dyDescent="0.25">
      <c r="B26" s="86" t="s">
        <v>576</v>
      </c>
      <c r="H26" s="29"/>
      <c r="I26" s="29"/>
      <c r="J26" s="320">
        <v>8832</v>
      </c>
      <c r="K26" s="658">
        <v>0</v>
      </c>
      <c r="L26"/>
    </row>
    <row r="27" spans="1:12" x14ac:dyDescent="0.25">
      <c r="B27" s="86" t="s">
        <v>577</v>
      </c>
      <c r="H27" s="29"/>
      <c r="I27" s="29"/>
      <c r="J27" s="320">
        <v>8842</v>
      </c>
      <c r="K27" s="658">
        <v>0</v>
      </c>
      <c r="L27" s="75"/>
    </row>
    <row r="28" spans="1:12" x14ac:dyDescent="0.25">
      <c r="B28" s="86" t="s">
        <v>578</v>
      </c>
      <c r="H28" s="29"/>
      <c r="I28" s="29"/>
      <c r="J28" s="320">
        <v>8852</v>
      </c>
      <c r="K28" s="658">
        <v>0</v>
      </c>
      <c r="L28"/>
    </row>
    <row r="29" spans="1:12" x14ac:dyDescent="0.25">
      <c r="A29" s="76" t="s">
        <v>583</v>
      </c>
      <c r="H29" s="29"/>
      <c r="I29" s="29"/>
      <c r="J29" s="320">
        <v>8862</v>
      </c>
      <c r="K29" s="658">
        <f>SUM(K30:K31)</f>
        <v>0</v>
      </c>
      <c r="L29"/>
    </row>
    <row r="30" spans="1:12" x14ac:dyDescent="0.25">
      <c r="B30" s="86" t="s">
        <v>349</v>
      </c>
      <c r="H30" s="29"/>
      <c r="I30" s="29"/>
      <c r="J30" s="320">
        <v>8872</v>
      </c>
      <c r="K30" s="658">
        <v>0</v>
      </c>
      <c r="L30" s="75"/>
    </row>
    <row r="31" spans="1:12" x14ac:dyDescent="0.25">
      <c r="B31" s="86" t="s">
        <v>348</v>
      </c>
      <c r="H31" s="29"/>
      <c r="I31" s="29"/>
      <c r="J31" s="320">
        <v>8882</v>
      </c>
      <c r="K31" s="658">
        <v>0</v>
      </c>
      <c r="L31"/>
    </row>
    <row r="32" spans="1:12" x14ac:dyDescent="0.25">
      <c r="A32" s="76" t="s">
        <v>584</v>
      </c>
      <c r="H32" s="29"/>
      <c r="I32" s="29"/>
      <c r="J32" s="320">
        <v>8892</v>
      </c>
      <c r="K32" s="658">
        <v>0</v>
      </c>
      <c r="L32" s="75"/>
    </row>
    <row r="33" spans="1:12" x14ac:dyDescent="0.25">
      <c r="A33" s="76" t="s">
        <v>585</v>
      </c>
      <c r="H33" s="29"/>
      <c r="I33" s="29"/>
      <c r="J33" s="320">
        <v>8902</v>
      </c>
      <c r="K33" s="658">
        <v>0</v>
      </c>
      <c r="L33"/>
    </row>
    <row r="34" spans="1:12" x14ac:dyDescent="0.25">
      <c r="A34" s="98" t="s">
        <v>269</v>
      </c>
      <c r="H34" s="29"/>
      <c r="I34" s="29"/>
      <c r="J34" s="320">
        <v>8912</v>
      </c>
      <c r="K34" s="658">
        <f>SUM(K23+K29+K32+K33)</f>
        <v>0</v>
      </c>
      <c r="L34" s="75"/>
    </row>
    <row r="35" spans="1:12" ht="9" customHeight="1" x14ac:dyDescent="0.25">
      <c r="H35" s="29"/>
      <c r="I35" s="29"/>
      <c r="J35" s="320"/>
      <c r="K35" s="658"/>
      <c r="L35"/>
    </row>
    <row r="36" spans="1:12" x14ac:dyDescent="0.25">
      <c r="A36" s="76" t="s">
        <v>588</v>
      </c>
      <c r="H36" s="29"/>
      <c r="I36" s="29"/>
      <c r="J36" s="320"/>
      <c r="K36" s="658"/>
      <c r="L36" s="75"/>
    </row>
    <row r="37" spans="1:12" x14ac:dyDescent="0.25">
      <c r="A37" s="76" t="s">
        <v>582</v>
      </c>
      <c r="H37" s="29"/>
      <c r="I37" s="29"/>
      <c r="J37" s="320">
        <v>8803</v>
      </c>
      <c r="K37" s="658">
        <f>SUM(K38:K42)</f>
        <v>0</v>
      </c>
      <c r="L37"/>
    </row>
    <row r="38" spans="1:12" x14ac:dyDescent="0.25">
      <c r="B38" s="86" t="s">
        <v>574</v>
      </c>
      <c r="H38" s="29"/>
      <c r="I38" s="29"/>
      <c r="J38" s="320">
        <v>8813</v>
      </c>
      <c r="K38" s="658">
        <v>0</v>
      </c>
      <c r="L38" s="75"/>
    </row>
    <row r="39" spans="1:12" x14ac:dyDescent="0.25">
      <c r="B39" s="86" t="s">
        <v>575</v>
      </c>
      <c r="H39" s="29"/>
      <c r="I39" s="29"/>
      <c r="J39" s="320">
        <v>8823</v>
      </c>
      <c r="K39" s="658">
        <v>0</v>
      </c>
      <c r="L39"/>
    </row>
    <row r="40" spans="1:12" x14ac:dyDescent="0.25">
      <c r="B40" s="86" t="s">
        <v>576</v>
      </c>
      <c r="H40" s="29"/>
      <c r="I40" s="29"/>
      <c r="J40" s="320">
        <v>8833</v>
      </c>
      <c r="K40" s="658">
        <v>0</v>
      </c>
      <c r="L40" s="75"/>
    </row>
    <row r="41" spans="1:12" x14ac:dyDescent="0.25">
      <c r="B41" s="86" t="s">
        <v>577</v>
      </c>
      <c r="H41" s="29"/>
      <c r="I41" s="29"/>
      <c r="J41" s="320">
        <v>8843</v>
      </c>
      <c r="K41" s="658">
        <v>0</v>
      </c>
      <c r="L41"/>
    </row>
    <row r="42" spans="1:12" x14ac:dyDescent="0.25">
      <c r="B42" s="86" t="s">
        <v>578</v>
      </c>
      <c r="H42" s="29"/>
      <c r="I42" s="29"/>
      <c r="J42" s="320">
        <v>8853</v>
      </c>
      <c r="K42" s="658">
        <v>0</v>
      </c>
      <c r="L42" s="75"/>
    </row>
    <row r="43" spans="1:12" x14ac:dyDescent="0.25">
      <c r="A43" s="76" t="s">
        <v>583</v>
      </c>
      <c r="H43" s="29"/>
      <c r="I43" s="29"/>
      <c r="J43" s="320">
        <v>8863</v>
      </c>
      <c r="K43" s="658">
        <f>SUM(K44:K45)</f>
        <v>0</v>
      </c>
      <c r="L43"/>
    </row>
    <row r="44" spans="1:12" x14ac:dyDescent="0.25">
      <c r="B44" s="86" t="s">
        <v>579</v>
      </c>
      <c r="H44" s="29"/>
      <c r="I44" s="29"/>
      <c r="J44" s="320">
        <v>8873</v>
      </c>
      <c r="K44" s="658">
        <v>0</v>
      </c>
      <c r="L44" s="75"/>
    </row>
    <row r="45" spans="1:12" x14ac:dyDescent="0.25">
      <c r="B45" s="86" t="s">
        <v>580</v>
      </c>
      <c r="H45" s="29"/>
      <c r="I45" s="29"/>
      <c r="J45" s="320">
        <v>8883</v>
      </c>
      <c r="K45" s="658">
        <v>0</v>
      </c>
      <c r="L45" s="75"/>
    </row>
    <row r="46" spans="1:12" x14ac:dyDescent="0.25">
      <c r="A46" s="76" t="s">
        <v>584</v>
      </c>
      <c r="H46" s="29"/>
      <c r="I46" s="29"/>
      <c r="J46" s="320">
        <v>8893</v>
      </c>
      <c r="K46" s="658">
        <v>0</v>
      </c>
      <c r="L46"/>
    </row>
    <row r="47" spans="1:12" x14ac:dyDescent="0.25">
      <c r="A47" s="76" t="s">
        <v>585</v>
      </c>
      <c r="H47" s="29"/>
      <c r="I47" s="29"/>
      <c r="J47" s="320">
        <v>8903</v>
      </c>
      <c r="K47" s="658">
        <v>0</v>
      </c>
      <c r="L47" s="75"/>
    </row>
    <row r="48" spans="1:12" x14ac:dyDescent="0.25">
      <c r="A48" s="76" t="s">
        <v>589</v>
      </c>
      <c r="H48" s="29"/>
      <c r="I48" s="29"/>
      <c r="J48" s="321">
        <v>8913</v>
      </c>
      <c r="K48" s="638">
        <f>K37+K43+K46+K47</f>
        <v>0</v>
      </c>
      <c r="L48"/>
    </row>
    <row r="49" spans="1:12" x14ac:dyDescent="0.25">
      <c r="A49" s="76"/>
      <c r="H49" s="29"/>
      <c r="I49" s="29"/>
      <c r="J49" s="320"/>
      <c r="K49" s="658"/>
      <c r="L49"/>
    </row>
    <row r="50" spans="1:12" x14ac:dyDescent="0.25">
      <c r="A50" s="93" t="s">
        <v>270</v>
      </c>
      <c r="B50" s="93"/>
      <c r="C50" s="93"/>
      <c r="D50" s="93"/>
      <c r="E50" s="93"/>
      <c r="F50" s="93"/>
      <c r="G50" s="93"/>
      <c r="H50" s="29"/>
      <c r="I50" s="29"/>
      <c r="J50" s="319"/>
      <c r="K50" s="658"/>
      <c r="L50"/>
    </row>
    <row r="51" spans="1:12" x14ac:dyDescent="0.25">
      <c r="H51" s="29"/>
      <c r="I51" s="29"/>
      <c r="J51" s="320"/>
      <c r="K51" s="658"/>
      <c r="L51" s="75"/>
    </row>
    <row r="52" spans="1:12" x14ac:dyDescent="0.25">
      <c r="A52" s="76" t="s">
        <v>590</v>
      </c>
      <c r="H52" s="29"/>
      <c r="I52" s="29"/>
      <c r="J52" s="320"/>
      <c r="K52" s="658"/>
      <c r="L52"/>
    </row>
    <row r="53" spans="1:12" x14ac:dyDescent="0.25">
      <c r="A53" s="76" t="s">
        <v>582</v>
      </c>
      <c r="H53" s="29"/>
      <c r="I53" s="29"/>
      <c r="J53" s="320">
        <v>8921</v>
      </c>
      <c r="K53" s="659">
        <f>SUM(K54:K58)</f>
        <v>0</v>
      </c>
      <c r="L53" s="75"/>
    </row>
    <row r="54" spans="1:12" x14ac:dyDescent="0.25">
      <c r="B54" s="86" t="s">
        <v>574</v>
      </c>
      <c r="H54" s="29"/>
      <c r="I54" s="29"/>
      <c r="J54" s="320">
        <v>8931</v>
      </c>
      <c r="K54" s="658">
        <v>0</v>
      </c>
      <c r="L54"/>
    </row>
    <row r="55" spans="1:12" x14ac:dyDescent="0.25">
      <c r="B55" s="86" t="s">
        <v>575</v>
      </c>
      <c r="H55" s="29"/>
      <c r="I55" s="29"/>
      <c r="J55" s="320">
        <v>8941</v>
      </c>
      <c r="K55" s="658">
        <v>0</v>
      </c>
      <c r="L55" s="75"/>
    </row>
    <row r="56" spans="1:12" x14ac:dyDescent="0.25">
      <c r="B56" s="86" t="s">
        <v>576</v>
      </c>
      <c r="H56" s="29"/>
      <c r="I56" s="29"/>
      <c r="J56" s="320">
        <v>8951</v>
      </c>
      <c r="K56" s="658">
        <v>0</v>
      </c>
      <c r="L56"/>
    </row>
    <row r="57" spans="1:12" x14ac:dyDescent="0.25">
      <c r="B57" s="86" t="s">
        <v>577</v>
      </c>
      <c r="H57" s="29"/>
      <c r="I57" s="29"/>
      <c r="J57" s="320">
        <v>8961</v>
      </c>
      <c r="K57" s="658">
        <v>0</v>
      </c>
      <c r="L57" s="75"/>
    </row>
    <row r="58" spans="1:12" x14ac:dyDescent="0.25">
      <c r="B58" s="86" t="s">
        <v>578</v>
      </c>
      <c r="H58" s="29"/>
      <c r="I58" s="29"/>
      <c r="J58" s="320">
        <v>8971</v>
      </c>
      <c r="K58" s="658">
        <v>0</v>
      </c>
      <c r="L58"/>
    </row>
    <row r="59" spans="1:12" x14ac:dyDescent="0.25">
      <c r="A59" s="76" t="s">
        <v>583</v>
      </c>
      <c r="H59" s="29"/>
      <c r="I59" s="29"/>
      <c r="J59" s="320">
        <v>8981</v>
      </c>
      <c r="K59" s="658">
        <f>SUM(K60:K61)</f>
        <v>0</v>
      </c>
      <c r="L59" s="75"/>
    </row>
    <row r="60" spans="1:12" x14ac:dyDescent="0.25">
      <c r="B60" s="86" t="s">
        <v>579</v>
      </c>
      <c r="H60" s="29"/>
      <c r="I60" s="29"/>
      <c r="J60" s="320">
        <v>8991</v>
      </c>
      <c r="K60" s="658">
        <v>0</v>
      </c>
      <c r="L60"/>
    </row>
    <row r="61" spans="1:12" x14ac:dyDescent="0.25">
      <c r="B61" s="86" t="s">
        <v>580</v>
      </c>
      <c r="H61" s="29"/>
      <c r="I61" s="29"/>
      <c r="J61" s="320">
        <v>9001</v>
      </c>
      <c r="K61" s="658">
        <v>0</v>
      </c>
      <c r="L61" s="75"/>
    </row>
    <row r="62" spans="1:12" x14ac:dyDescent="0.25">
      <c r="A62" s="76" t="s">
        <v>584</v>
      </c>
      <c r="H62" s="29"/>
      <c r="I62" s="29"/>
      <c r="J62" s="320">
        <v>9011</v>
      </c>
      <c r="K62" s="658">
        <v>0</v>
      </c>
      <c r="L62"/>
    </row>
    <row r="63" spans="1:12" x14ac:dyDescent="0.25">
      <c r="A63" s="180" t="s">
        <v>350</v>
      </c>
      <c r="B63" s="125"/>
      <c r="C63" s="43"/>
      <c r="D63" s="43"/>
      <c r="E63" s="43"/>
      <c r="F63" s="43"/>
      <c r="H63" s="29"/>
      <c r="I63" s="29"/>
      <c r="J63" s="320">
        <v>9021</v>
      </c>
      <c r="K63" s="658">
        <v>0</v>
      </c>
      <c r="L63" s="87"/>
    </row>
    <row r="64" spans="1:12" x14ac:dyDescent="0.25">
      <c r="A64" s="76" t="s">
        <v>585</v>
      </c>
      <c r="H64" s="29"/>
      <c r="I64" s="29"/>
      <c r="J64" s="320">
        <v>9051</v>
      </c>
      <c r="K64" s="658">
        <v>0</v>
      </c>
      <c r="L64" s="75"/>
    </row>
    <row r="65" spans="1:12" x14ac:dyDescent="0.25">
      <c r="A65" s="76" t="s">
        <v>591</v>
      </c>
      <c r="H65" s="29"/>
      <c r="I65" s="29"/>
      <c r="J65" s="320">
        <v>9061</v>
      </c>
      <c r="K65" s="658">
        <f>K53+K59+K62+K63+K64</f>
        <v>0</v>
      </c>
      <c r="L65"/>
    </row>
    <row r="66" spans="1:12" x14ac:dyDescent="0.25">
      <c r="H66" s="29"/>
      <c r="I66" s="29"/>
      <c r="J66" s="320"/>
      <c r="K66" s="658"/>
      <c r="L66" s="75"/>
    </row>
    <row r="67" spans="1:12" x14ac:dyDescent="0.25">
      <c r="A67" s="98" t="s">
        <v>271</v>
      </c>
      <c r="H67" s="29"/>
      <c r="I67" s="29"/>
      <c r="J67" s="320"/>
      <c r="K67" s="658"/>
      <c r="L67"/>
    </row>
    <row r="68" spans="1:12" x14ac:dyDescent="0.25">
      <c r="A68" s="76" t="s">
        <v>582</v>
      </c>
      <c r="H68" s="29"/>
      <c r="I68" s="29"/>
      <c r="J68" s="320">
        <v>8922</v>
      </c>
      <c r="K68" s="658">
        <f>SUM(K69:K73)</f>
        <v>0</v>
      </c>
      <c r="L68"/>
    </row>
    <row r="69" spans="1:12" x14ac:dyDescent="0.25">
      <c r="B69" s="86" t="s">
        <v>574</v>
      </c>
      <c r="H69" s="29"/>
      <c r="I69" s="29"/>
      <c r="J69" s="320">
        <v>8932</v>
      </c>
      <c r="K69" s="658">
        <v>0</v>
      </c>
      <c r="L69" s="75"/>
    </row>
    <row r="70" spans="1:12" x14ac:dyDescent="0.25">
      <c r="B70" s="86" t="s">
        <v>575</v>
      </c>
      <c r="H70" s="29"/>
      <c r="I70" s="29"/>
      <c r="J70" s="320">
        <v>8942</v>
      </c>
      <c r="K70" s="658">
        <v>0</v>
      </c>
      <c r="L70"/>
    </row>
    <row r="71" spans="1:12" x14ac:dyDescent="0.25">
      <c r="B71" s="86" t="s">
        <v>576</v>
      </c>
      <c r="H71" s="29"/>
      <c r="I71" s="29"/>
      <c r="J71" s="320">
        <v>8952</v>
      </c>
      <c r="K71" s="658">
        <v>0</v>
      </c>
      <c r="L71" s="75"/>
    </row>
    <row r="72" spans="1:12" x14ac:dyDescent="0.25">
      <c r="B72" s="86" t="s">
        <v>577</v>
      </c>
      <c r="H72" s="29"/>
      <c r="I72" s="29"/>
      <c r="J72" s="320">
        <v>8962</v>
      </c>
      <c r="K72" s="658">
        <v>0</v>
      </c>
      <c r="L72"/>
    </row>
    <row r="73" spans="1:12" x14ac:dyDescent="0.25">
      <c r="B73" s="86" t="s">
        <v>578</v>
      </c>
      <c r="H73" s="29"/>
      <c r="I73" s="29"/>
      <c r="J73" s="320">
        <v>8972</v>
      </c>
      <c r="K73" s="658">
        <v>0</v>
      </c>
      <c r="L73" s="75"/>
    </row>
    <row r="74" spans="1:12" x14ac:dyDescent="0.25">
      <c r="A74" s="76" t="s">
        <v>583</v>
      </c>
      <c r="H74" s="29"/>
      <c r="I74" s="29"/>
      <c r="J74" s="320">
        <v>8982</v>
      </c>
      <c r="K74" s="658">
        <f>SUM(K75:K76)</f>
        <v>0</v>
      </c>
      <c r="L74"/>
    </row>
    <row r="75" spans="1:12" x14ac:dyDescent="0.25">
      <c r="B75" s="86" t="s">
        <v>579</v>
      </c>
      <c r="H75" s="29"/>
      <c r="I75" s="29"/>
      <c r="J75" s="320">
        <v>8992</v>
      </c>
      <c r="K75" s="658">
        <v>0</v>
      </c>
      <c r="L75" s="75"/>
    </row>
    <row r="76" spans="1:12" x14ac:dyDescent="0.25">
      <c r="B76" s="86" t="s">
        <v>580</v>
      </c>
      <c r="H76" s="29"/>
      <c r="I76" s="29"/>
      <c r="J76" s="320">
        <v>9002</v>
      </c>
      <c r="K76" s="658">
        <v>0</v>
      </c>
      <c r="L76"/>
    </row>
    <row r="77" spans="1:12" x14ac:dyDescent="0.25">
      <c r="A77" s="76" t="s">
        <v>584</v>
      </c>
      <c r="H77" s="29"/>
      <c r="I77" s="29"/>
      <c r="J77" s="320">
        <v>9012</v>
      </c>
      <c r="K77" s="658">
        <v>0</v>
      </c>
      <c r="L77" s="75"/>
    </row>
    <row r="78" spans="1:12" x14ac:dyDescent="0.25">
      <c r="A78" s="180" t="s">
        <v>310</v>
      </c>
      <c r="B78" s="125"/>
      <c r="C78" s="280"/>
      <c r="D78" s="280"/>
      <c r="E78" s="280"/>
      <c r="F78" s="280"/>
      <c r="H78" s="29"/>
      <c r="I78" s="29"/>
      <c r="J78" s="320">
        <v>9022</v>
      </c>
      <c r="K78" s="658">
        <f>SUM(K79:K80)</f>
        <v>0</v>
      </c>
      <c r="L78" s="87"/>
    </row>
    <row r="79" spans="1:12" x14ac:dyDescent="0.25">
      <c r="A79" s="180"/>
      <c r="B79" s="125" t="s">
        <v>351</v>
      </c>
      <c r="C79" s="280"/>
      <c r="D79" s="280"/>
      <c r="E79" s="280"/>
      <c r="F79" s="280"/>
      <c r="H79" s="29"/>
      <c r="I79" s="29"/>
      <c r="J79" s="320">
        <v>9032</v>
      </c>
      <c r="K79" s="658">
        <v>0</v>
      </c>
      <c r="L79" s="87"/>
    </row>
    <row r="80" spans="1:12" x14ac:dyDescent="0.25">
      <c r="A80" s="180"/>
      <c r="B80" s="125" t="s">
        <v>352</v>
      </c>
      <c r="C80" s="280"/>
      <c r="D80" s="280"/>
      <c r="E80" s="280"/>
      <c r="F80" s="280"/>
      <c r="H80" s="29"/>
      <c r="I80" s="29"/>
      <c r="J80" s="320">
        <v>9042</v>
      </c>
      <c r="K80" s="658">
        <v>0</v>
      </c>
      <c r="L80" s="87"/>
    </row>
    <row r="81" spans="1:14" x14ac:dyDescent="0.25">
      <c r="A81" s="76" t="s">
        <v>585</v>
      </c>
      <c r="H81" s="29"/>
      <c r="I81" s="29"/>
      <c r="J81" s="320">
        <v>9052</v>
      </c>
      <c r="K81" s="658">
        <v>0</v>
      </c>
      <c r="L81" s="87"/>
      <c r="M81" s="352"/>
      <c r="N81" s="32"/>
    </row>
    <row r="82" spans="1:14" x14ac:dyDescent="0.25">
      <c r="A82" s="76" t="s">
        <v>592</v>
      </c>
      <c r="H82" s="29"/>
      <c r="I82" s="29"/>
      <c r="J82" s="320"/>
      <c r="K82" s="658"/>
      <c r="L82" s="75"/>
    </row>
    <row r="83" spans="1:14" x14ac:dyDescent="0.25">
      <c r="A83" s="76" t="s">
        <v>593</v>
      </c>
      <c r="H83" s="29"/>
      <c r="I83" s="29"/>
      <c r="J83" s="320">
        <v>9062</v>
      </c>
      <c r="K83" s="658">
        <f>K68+K74+K77+K81+K78</f>
        <v>0</v>
      </c>
      <c r="L83"/>
    </row>
    <row r="84" spans="1:14" x14ac:dyDescent="0.25">
      <c r="H84" s="29"/>
      <c r="I84" s="29"/>
      <c r="J84" s="320"/>
      <c r="K84" s="660"/>
      <c r="L84" s="75"/>
    </row>
    <row r="85" spans="1:14" x14ac:dyDescent="0.25">
      <c r="A85" s="93" t="s">
        <v>272</v>
      </c>
      <c r="B85" s="128"/>
      <c r="C85" s="342"/>
      <c r="D85" s="342"/>
      <c r="E85" s="342"/>
      <c r="F85" s="342"/>
      <c r="G85" s="342"/>
      <c r="H85" s="342"/>
      <c r="I85" s="342"/>
      <c r="J85" s="323" t="s">
        <v>36</v>
      </c>
      <c r="K85" s="661" t="s">
        <v>113</v>
      </c>
      <c r="L85" s="75"/>
    </row>
    <row r="86" spans="1:14" x14ac:dyDescent="0.25">
      <c r="A86" s="76" t="s">
        <v>1017</v>
      </c>
      <c r="H86" s="29"/>
      <c r="I86" s="29"/>
      <c r="J86" s="320"/>
      <c r="K86" s="649"/>
    </row>
    <row r="87" spans="1:14" x14ac:dyDescent="0.25">
      <c r="A87" s="76" t="s">
        <v>902</v>
      </c>
      <c r="H87" s="29"/>
      <c r="I87" s="29"/>
      <c r="J87" s="320">
        <v>9072</v>
      </c>
      <c r="K87" s="649">
        <v>0</v>
      </c>
    </row>
    <row r="88" spans="1:14" x14ac:dyDescent="0.25">
      <c r="A88" s="76" t="s">
        <v>594</v>
      </c>
      <c r="H88" s="29"/>
      <c r="I88" s="29"/>
      <c r="J88" s="320">
        <v>9073</v>
      </c>
      <c r="K88" s="649">
        <v>0</v>
      </c>
    </row>
    <row r="89" spans="1:14" x14ac:dyDescent="0.25">
      <c r="A89" s="76" t="s">
        <v>595</v>
      </c>
      <c r="H89" s="29"/>
      <c r="I89" s="29"/>
      <c r="J89" s="321">
        <v>450</v>
      </c>
      <c r="K89" s="650">
        <v>0</v>
      </c>
    </row>
    <row r="90" spans="1:14" x14ac:dyDescent="0.25">
      <c r="H90" s="29"/>
      <c r="I90" s="29"/>
      <c r="J90" s="322"/>
      <c r="K90" s="662"/>
    </row>
    <row r="91" spans="1:14" x14ac:dyDescent="0.25">
      <c r="A91" s="76" t="s">
        <v>1018</v>
      </c>
      <c r="H91" s="29"/>
      <c r="I91" s="29"/>
      <c r="J91" s="322"/>
      <c r="K91" s="662"/>
    </row>
    <row r="92" spans="1:14" x14ac:dyDescent="0.25">
      <c r="A92" s="76" t="s">
        <v>903</v>
      </c>
      <c r="H92" s="29"/>
      <c r="I92" s="29"/>
      <c r="J92" s="227">
        <v>9076</v>
      </c>
      <c r="K92" s="661"/>
    </row>
    <row r="93" spans="1:14" ht="14.45" customHeight="1" x14ac:dyDescent="0.25">
      <c r="A93" s="76" t="s">
        <v>596</v>
      </c>
      <c r="H93" s="29"/>
      <c r="I93" s="29"/>
      <c r="J93" s="353">
        <v>9077</v>
      </c>
      <c r="K93" s="641">
        <v>0</v>
      </c>
    </row>
    <row r="94" spans="1:14" ht="14.45" customHeight="1" x14ac:dyDescent="0.25">
      <c r="A94" s="76"/>
      <c r="H94" s="29"/>
      <c r="I94" s="29"/>
      <c r="J94" s="322"/>
      <c r="K94" s="640"/>
    </row>
    <row r="95" spans="1:14" x14ac:dyDescent="0.25">
      <c r="A95" s="296" t="s">
        <v>78</v>
      </c>
      <c r="B95" s="807" t="str">
        <f>'1.'!U20</f>
        <v>0466398071</v>
      </c>
      <c r="C95" s="296" t="s">
        <v>1191</v>
      </c>
      <c r="H95" s="29"/>
      <c r="I95" s="29"/>
      <c r="K95" s="663"/>
    </row>
    <row r="96" spans="1:14" x14ac:dyDescent="0.25">
      <c r="A96" s="29"/>
      <c r="B96" s="29"/>
      <c r="H96" s="29"/>
      <c r="I96" s="29"/>
      <c r="K96" s="664"/>
    </row>
    <row r="97" spans="1:14" x14ac:dyDescent="0.25">
      <c r="A97" s="127" t="s">
        <v>363</v>
      </c>
      <c r="B97" s="52"/>
      <c r="C97" s="52"/>
      <c r="D97" s="52"/>
      <c r="E97" s="52"/>
      <c r="F97" s="52"/>
      <c r="G97" s="52"/>
      <c r="H97" s="52"/>
      <c r="I97" s="52"/>
      <c r="K97" s="664"/>
    </row>
    <row r="98" spans="1:14" x14ac:dyDescent="0.25">
      <c r="A98" s="26"/>
      <c r="B98" s="26"/>
      <c r="C98" s="26"/>
      <c r="D98" s="26"/>
      <c r="E98" s="27"/>
      <c r="F98" s="28"/>
      <c r="G98" s="24"/>
      <c r="H98" s="29"/>
      <c r="I98" s="29"/>
      <c r="K98" s="664"/>
    </row>
    <row r="99" spans="1:14" ht="15.75" thickBot="1" x14ac:dyDescent="0.3">
      <c r="A99" s="434" t="s">
        <v>818</v>
      </c>
      <c r="B99" s="435"/>
      <c r="C99" s="435"/>
      <c r="D99" s="435"/>
      <c r="E99" s="435"/>
      <c r="F99" s="436"/>
      <c r="G99" s="92"/>
      <c r="H99" s="488" t="s">
        <v>113</v>
      </c>
      <c r="I99" s="488"/>
      <c r="K99" s="664"/>
    </row>
    <row r="100" spans="1:14" ht="14.45" customHeight="1" x14ac:dyDescent="0.25">
      <c r="A100" s="427"/>
      <c r="B100" s="489"/>
      <c r="C100" s="489"/>
      <c r="D100" s="489"/>
      <c r="E100" s="489"/>
      <c r="F100" s="489"/>
      <c r="G100" s="490"/>
      <c r="H100" s="665"/>
      <c r="I100" s="666"/>
      <c r="K100" s="664"/>
    </row>
    <row r="101" spans="1:14" ht="14.45" customHeight="1" x14ac:dyDescent="0.25">
      <c r="A101" s="428"/>
      <c r="B101" s="429"/>
      <c r="C101" s="429"/>
      <c r="D101" s="486"/>
      <c r="E101" s="486"/>
      <c r="F101" s="486"/>
      <c r="G101" s="487"/>
      <c r="H101" s="665"/>
      <c r="I101" s="666"/>
      <c r="K101" s="664"/>
    </row>
    <row r="102" spans="1:14" ht="14.45" customHeight="1" x14ac:dyDescent="0.25">
      <c r="A102" s="95"/>
      <c r="B102" s="64"/>
      <c r="C102" s="64"/>
      <c r="D102" s="64"/>
      <c r="E102" s="64"/>
      <c r="F102" s="64"/>
      <c r="G102" s="430"/>
      <c r="H102" s="667"/>
      <c r="I102" s="668"/>
      <c r="K102" s="664"/>
    </row>
    <row r="103" spans="1:14" ht="14.45" customHeight="1" x14ac:dyDescent="0.25">
      <c r="A103" s="95"/>
      <c r="B103" s="64"/>
      <c r="C103" s="64"/>
      <c r="D103" s="64"/>
      <c r="E103" s="64"/>
      <c r="F103" s="64"/>
      <c r="G103" s="430"/>
      <c r="H103" s="669"/>
      <c r="I103" s="670"/>
      <c r="K103" s="664"/>
    </row>
    <row r="104" spans="1:14" ht="14.45" customHeight="1" x14ac:dyDescent="0.25">
      <c r="A104" s="95"/>
      <c r="B104" s="64"/>
      <c r="C104" s="64"/>
      <c r="D104" s="64"/>
      <c r="E104" s="64"/>
      <c r="F104" s="64"/>
      <c r="G104" s="430"/>
      <c r="H104" s="671"/>
      <c r="I104" s="672"/>
      <c r="K104" s="664"/>
    </row>
    <row r="105" spans="1:14" ht="14.45" customHeight="1" x14ac:dyDescent="0.25">
      <c r="A105" s="95"/>
      <c r="B105" s="64"/>
      <c r="C105" s="64"/>
      <c r="D105" s="64"/>
      <c r="E105" s="64"/>
      <c r="F105" s="64"/>
      <c r="G105" s="430"/>
      <c r="H105" s="671"/>
      <c r="I105" s="672"/>
      <c r="K105" s="664"/>
      <c r="N105" s="31"/>
    </row>
    <row r="106" spans="1:14" ht="14.45" customHeight="1" thickBot="1" x14ac:dyDescent="0.3">
      <c r="A106" s="431"/>
      <c r="B106" s="432"/>
      <c r="C106" s="432"/>
      <c r="D106" s="432"/>
      <c r="E106" s="432"/>
      <c r="F106" s="432"/>
      <c r="G106" s="433"/>
      <c r="H106" s="673"/>
      <c r="I106" s="674"/>
      <c r="K106" s="664"/>
    </row>
    <row r="107" spans="1:14" ht="14.45" customHeight="1" x14ac:dyDescent="0.25">
      <c r="K107" s="381"/>
    </row>
    <row r="108" spans="1:14" ht="14.45" customHeight="1" x14ac:dyDescent="0.25">
      <c r="K108" s="381"/>
    </row>
    <row r="109" spans="1:14" ht="14.45" customHeight="1" x14ac:dyDescent="0.25">
      <c r="K109" s="381"/>
    </row>
    <row r="110" spans="1:14" ht="14.45" customHeight="1" x14ac:dyDescent="0.25">
      <c r="K110" s="381"/>
    </row>
    <row r="111" spans="1:14" ht="14.45" customHeight="1" x14ac:dyDescent="0.25">
      <c r="K111" s="381"/>
    </row>
    <row r="112" spans="1:14" ht="14.45" customHeight="1" x14ac:dyDescent="0.25">
      <c r="K112" s="381"/>
    </row>
    <row r="113" spans="11:11" ht="14.45" customHeight="1" x14ac:dyDescent="0.25">
      <c r="K113" s="381"/>
    </row>
    <row r="114" spans="11:11" ht="14.45" customHeight="1" x14ac:dyDescent="0.25">
      <c r="K114" s="381"/>
    </row>
    <row r="115" spans="11:11" ht="14.45" customHeight="1" x14ac:dyDescent="0.25">
      <c r="K115" s="381"/>
    </row>
    <row r="116" spans="11:11" ht="14.45" customHeight="1" x14ac:dyDescent="0.25">
      <c r="K116" s="381"/>
    </row>
    <row r="117" spans="11:11" ht="14.45" customHeight="1" x14ac:dyDescent="0.25">
      <c r="K117" s="381"/>
    </row>
    <row r="118" spans="11:11" ht="14.45" customHeight="1" x14ac:dyDescent="0.25">
      <c r="K118" s="381"/>
    </row>
    <row r="119" spans="11:11" ht="14.45" customHeight="1" x14ac:dyDescent="0.25">
      <c r="K119" s="381"/>
    </row>
    <row r="120" spans="11:11" ht="14.45" customHeight="1" x14ac:dyDescent="0.25">
      <c r="K120" s="381"/>
    </row>
    <row r="121" spans="11:11" ht="14.45" customHeight="1" x14ac:dyDescent="0.25">
      <c r="K121" s="381"/>
    </row>
    <row r="122" spans="11:11" ht="14.45" customHeight="1" x14ac:dyDescent="0.25">
      <c r="K122" s="381"/>
    </row>
    <row r="123" spans="11:11" ht="14.45" customHeight="1" x14ac:dyDescent="0.25">
      <c r="K123" s="381"/>
    </row>
    <row r="124" spans="11:11" ht="14.45" customHeight="1" x14ac:dyDescent="0.25">
      <c r="K124" s="381"/>
    </row>
    <row r="125" spans="11:11" ht="14.45" customHeight="1" x14ac:dyDescent="0.25">
      <c r="K125" s="381"/>
    </row>
    <row r="126" spans="11:11" ht="14.45" customHeight="1" x14ac:dyDescent="0.25">
      <c r="K126" s="381"/>
    </row>
    <row r="127" spans="11:11" ht="14.45" customHeight="1" x14ac:dyDescent="0.25">
      <c r="K127" s="381"/>
    </row>
    <row r="128" spans="11:11" ht="14.45" customHeight="1" x14ac:dyDescent="0.25">
      <c r="K128" s="381"/>
    </row>
    <row r="129" spans="11:11" ht="14.45" customHeight="1" x14ac:dyDescent="0.25">
      <c r="K129" s="381"/>
    </row>
    <row r="130" spans="11:11" ht="14.45" customHeight="1" x14ac:dyDescent="0.25">
      <c r="K130" s="381"/>
    </row>
    <row r="131" spans="11:11" ht="14.45" customHeight="1" x14ac:dyDescent="0.25">
      <c r="K131" s="381"/>
    </row>
    <row r="132" spans="11:11" ht="14.45" customHeight="1" x14ac:dyDescent="0.25">
      <c r="K132" s="381"/>
    </row>
    <row r="133" spans="11:11" ht="14.45" customHeight="1" x14ac:dyDescent="0.25">
      <c r="K133" s="381"/>
    </row>
    <row r="134" spans="11:11" ht="14.45" customHeight="1" x14ac:dyDescent="0.25">
      <c r="K134" s="381"/>
    </row>
    <row r="135" spans="11:11" ht="14.45" customHeight="1" x14ac:dyDescent="0.25">
      <c r="K135" s="381"/>
    </row>
    <row r="136" spans="11:11" ht="14.45" customHeight="1" x14ac:dyDescent="0.25">
      <c r="K136" s="381"/>
    </row>
    <row r="137" spans="11:11" ht="14.45" customHeight="1" x14ac:dyDescent="0.25">
      <c r="K137" s="381"/>
    </row>
    <row r="138" spans="11:11" ht="14.45" customHeight="1" x14ac:dyDescent="0.25">
      <c r="K138" s="381"/>
    </row>
    <row r="139" spans="11:11" ht="14.45" customHeight="1" x14ac:dyDescent="0.25">
      <c r="K139" s="381"/>
    </row>
    <row r="140" spans="11:11" ht="14.45" customHeight="1" x14ac:dyDescent="0.25">
      <c r="K140" s="381"/>
    </row>
    <row r="141" spans="11:11" ht="14.45" customHeight="1" x14ac:dyDescent="0.25">
      <c r="K141" s="381"/>
    </row>
    <row r="142" spans="11:11" ht="14.45" customHeight="1" x14ac:dyDescent="0.25">
      <c r="K142" s="381"/>
    </row>
    <row r="143" spans="11:11" ht="14.45" customHeight="1" x14ac:dyDescent="0.25">
      <c r="K143" s="381"/>
    </row>
    <row r="144" spans="11:11" ht="14.45" customHeight="1" x14ac:dyDescent="0.25">
      <c r="K144" s="381"/>
    </row>
    <row r="145" spans="11:11" ht="14.45" customHeight="1" x14ac:dyDescent="0.25">
      <c r="K145" s="381"/>
    </row>
    <row r="146" spans="11:11" ht="14.45" customHeight="1" x14ac:dyDescent="0.25">
      <c r="K146" s="381"/>
    </row>
    <row r="147" spans="11:11" ht="14.45" customHeight="1" x14ac:dyDescent="0.25">
      <c r="K147" s="381"/>
    </row>
    <row r="148" spans="11:11" ht="14.45" customHeight="1" x14ac:dyDescent="0.25">
      <c r="K148" s="381"/>
    </row>
    <row r="149" spans="11:11" ht="14.45" customHeight="1" x14ac:dyDescent="0.25">
      <c r="K149" s="381"/>
    </row>
    <row r="150" spans="11:11" ht="14.45" customHeight="1" x14ac:dyDescent="0.25">
      <c r="K150" s="381"/>
    </row>
    <row r="151" spans="11:11" ht="14.45" customHeight="1" x14ac:dyDescent="0.25">
      <c r="K151" s="381"/>
    </row>
    <row r="152" spans="11:11" ht="14.45" customHeight="1" x14ac:dyDescent="0.25">
      <c r="K152" s="381"/>
    </row>
    <row r="153" spans="11:11" ht="14.45" customHeight="1" x14ac:dyDescent="0.25">
      <c r="K153" s="381"/>
    </row>
    <row r="154" spans="11:11" ht="14.45" customHeight="1" x14ac:dyDescent="0.25">
      <c r="K154" s="381"/>
    </row>
    <row r="155" spans="11:11" ht="14.45" customHeight="1" x14ac:dyDescent="0.25">
      <c r="K155" s="381"/>
    </row>
    <row r="156" spans="11:11" ht="14.45" customHeight="1" x14ac:dyDescent="0.25">
      <c r="K156" s="381"/>
    </row>
    <row r="157" spans="11:11" ht="14.45" customHeight="1" x14ac:dyDescent="0.25">
      <c r="K157" s="381"/>
    </row>
    <row r="158" spans="11:11" ht="14.45" customHeight="1" x14ac:dyDescent="0.25">
      <c r="K158" s="381"/>
    </row>
    <row r="159" spans="11:11" ht="14.45" customHeight="1" x14ac:dyDescent="0.25">
      <c r="K159" s="381"/>
    </row>
    <row r="160" spans="11:11" ht="14.45" customHeight="1" x14ac:dyDescent="0.25">
      <c r="K160" s="381"/>
    </row>
    <row r="161" spans="11:11" ht="14.45" customHeight="1" x14ac:dyDescent="0.25">
      <c r="K161" s="381"/>
    </row>
    <row r="162" spans="11:11" ht="14.45" customHeight="1" x14ac:dyDescent="0.25">
      <c r="K162" s="381"/>
    </row>
    <row r="163" spans="11:11" ht="14.45" customHeight="1" x14ac:dyDescent="0.25">
      <c r="K163" s="381"/>
    </row>
    <row r="164" spans="11:11" ht="14.45" customHeight="1" x14ac:dyDescent="0.25">
      <c r="K164" s="381"/>
    </row>
    <row r="165" spans="11:11" ht="14.45" customHeight="1" x14ac:dyDescent="0.25">
      <c r="K165" s="381"/>
    </row>
    <row r="166" spans="11:11" ht="14.45" customHeight="1" x14ac:dyDescent="0.25">
      <c r="K166" s="381"/>
    </row>
    <row r="167" spans="11:11" ht="14.45" customHeight="1" x14ac:dyDescent="0.25">
      <c r="K167" s="381"/>
    </row>
    <row r="168" spans="11:11" ht="14.45" customHeight="1" x14ac:dyDescent="0.25">
      <c r="K168" s="381"/>
    </row>
    <row r="169" spans="11:11" ht="14.45" customHeight="1" x14ac:dyDescent="0.25">
      <c r="K169" s="381"/>
    </row>
    <row r="170" spans="11:11" ht="14.45" customHeight="1" x14ac:dyDescent="0.25">
      <c r="K170" s="381"/>
    </row>
    <row r="171" spans="11:11" ht="14.45" customHeight="1" x14ac:dyDescent="0.25">
      <c r="K171" s="381"/>
    </row>
    <row r="172" spans="11:11" ht="14.45" customHeight="1" x14ac:dyDescent="0.25">
      <c r="K172" s="381"/>
    </row>
    <row r="173" spans="11:11" ht="14.45" customHeight="1" x14ac:dyDescent="0.25">
      <c r="K173" s="381"/>
    </row>
    <row r="174" spans="11:11" ht="14.45" customHeight="1" x14ac:dyDescent="0.25">
      <c r="K174" s="381"/>
    </row>
    <row r="175" spans="11:11" ht="14.45" customHeight="1" x14ac:dyDescent="0.25">
      <c r="K175" s="381"/>
    </row>
    <row r="176" spans="11:11" ht="14.45" customHeight="1" x14ac:dyDescent="0.25">
      <c r="K176" s="381"/>
    </row>
    <row r="177" spans="11:11" ht="14.45" customHeight="1" x14ac:dyDescent="0.25">
      <c r="K177" s="381"/>
    </row>
    <row r="178" spans="11:11" ht="14.45" customHeight="1" x14ac:dyDescent="0.25">
      <c r="K178" s="381"/>
    </row>
    <row r="179" spans="11:11" ht="14.45" customHeight="1" x14ac:dyDescent="0.25">
      <c r="K179" s="381"/>
    </row>
    <row r="180" spans="11:11" ht="14.45" customHeight="1" x14ac:dyDescent="0.25">
      <c r="K180" s="381"/>
    </row>
    <row r="181" spans="11:11" ht="14.45" customHeight="1" x14ac:dyDescent="0.25">
      <c r="K181" s="381"/>
    </row>
    <row r="182" spans="11:11" ht="14.45" customHeight="1" x14ac:dyDescent="0.25">
      <c r="K182" s="381"/>
    </row>
    <row r="183" spans="11:11" ht="14.45" customHeight="1" x14ac:dyDescent="0.25">
      <c r="K183" s="381"/>
    </row>
    <row r="184" spans="11:11" ht="14.45" customHeight="1" x14ac:dyDescent="0.25">
      <c r="K184" s="381"/>
    </row>
    <row r="185" spans="11:11" ht="14.45" customHeight="1" x14ac:dyDescent="0.25">
      <c r="K185" s="381"/>
    </row>
    <row r="186" spans="11:11" ht="14.45" customHeight="1" x14ac:dyDescent="0.25">
      <c r="K186" s="381"/>
    </row>
    <row r="187" spans="11:11" ht="14.45" customHeight="1" x14ac:dyDescent="0.25">
      <c r="K187" s="381"/>
    </row>
    <row r="188" spans="11:11" ht="14.45" customHeight="1" x14ac:dyDescent="0.25">
      <c r="K188" s="381"/>
    </row>
    <row r="189" spans="11:11" ht="14.45" customHeight="1" x14ac:dyDescent="0.25">
      <c r="K189" s="381"/>
    </row>
    <row r="190" spans="11:11" ht="14.45" customHeight="1" x14ac:dyDescent="0.25">
      <c r="K190" s="381"/>
    </row>
    <row r="191" spans="11:11" ht="14.45" customHeight="1" x14ac:dyDescent="0.25">
      <c r="K191" s="381"/>
    </row>
    <row r="192" spans="11:11" ht="14.45" customHeight="1" x14ac:dyDescent="0.25">
      <c r="K192" s="381"/>
    </row>
    <row r="193" spans="11:11" ht="14.45" customHeight="1" x14ac:dyDescent="0.25">
      <c r="K193" s="381"/>
    </row>
    <row r="194" spans="11:11" ht="14.45" customHeight="1" x14ac:dyDescent="0.25">
      <c r="K194" s="381"/>
    </row>
    <row r="195" spans="11:11" ht="14.45" customHeight="1" x14ac:dyDescent="0.25">
      <c r="K195" s="381"/>
    </row>
    <row r="196" spans="11:11" ht="14.45" customHeight="1" x14ac:dyDescent="0.25">
      <c r="K196" s="381"/>
    </row>
    <row r="197" spans="11:11" ht="14.45" customHeight="1" x14ac:dyDescent="0.25">
      <c r="K197" s="381"/>
    </row>
    <row r="198" spans="11:11" ht="14.45" customHeight="1" x14ac:dyDescent="0.25">
      <c r="K198" s="381"/>
    </row>
    <row r="199" spans="11:11" ht="14.45" customHeight="1" x14ac:dyDescent="0.25">
      <c r="K199" s="381"/>
    </row>
    <row r="200" spans="11:11" ht="14.45" customHeight="1" x14ac:dyDescent="0.25">
      <c r="K200" s="381"/>
    </row>
    <row r="201" spans="11:11" ht="14.45" customHeight="1" x14ac:dyDescent="0.25">
      <c r="K201" s="381"/>
    </row>
    <row r="202" spans="11:11" ht="14.45" customHeight="1" x14ac:dyDescent="0.25">
      <c r="K202" s="381"/>
    </row>
    <row r="203" spans="11:11" ht="14.45" customHeight="1" x14ac:dyDescent="0.25">
      <c r="K203" s="381"/>
    </row>
    <row r="204" spans="11:11" ht="14.45" customHeight="1" x14ac:dyDescent="0.25">
      <c r="K204" s="381"/>
    </row>
    <row r="205" spans="11:11" ht="14.45" customHeight="1" x14ac:dyDescent="0.25">
      <c r="K205" s="381"/>
    </row>
    <row r="206" spans="11:11" ht="14.45" customHeight="1" x14ac:dyDescent="0.25">
      <c r="K206" s="381"/>
    </row>
    <row r="207" spans="11:11" ht="14.45" customHeight="1" x14ac:dyDescent="0.25">
      <c r="K207" s="381"/>
    </row>
    <row r="208" spans="11:11" ht="14.45" customHeight="1" x14ac:dyDescent="0.25">
      <c r="K208" s="381"/>
    </row>
    <row r="209" spans="11:11" ht="14.45" customHeight="1" x14ac:dyDescent="0.25">
      <c r="K209" s="381"/>
    </row>
    <row r="210" spans="11:11" ht="14.45" customHeight="1" x14ac:dyDescent="0.25">
      <c r="K210" s="381"/>
    </row>
    <row r="211" spans="11:11" ht="14.45" customHeight="1" x14ac:dyDescent="0.25">
      <c r="K211" s="381"/>
    </row>
    <row r="212" spans="11:11" ht="14.45" customHeight="1" x14ac:dyDescent="0.25">
      <c r="K212" s="381"/>
    </row>
    <row r="213" spans="11:11" ht="14.45" customHeight="1" x14ac:dyDescent="0.25">
      <c r="K213" s="381"/>
    </row>
    <row r="214" spans="11:11" ht="14.45" customHeight="1" x14ac:dyDescent="0.25">
      <c r="K214" s="381"/>
    </row>
    <row r="215" spans="11:11" ht="14.45" customHeight="1" x14ac:dyDescent="0.25">
      <c r="K215" s="381"/>
    </row>
    <row r="216" spans="11:11" ht="14.45" customHeight="1" x14ac:dyDescent="0.25">
      <c r="K216" s="381"/>
    </row>
    <row r="217" spans="11:11" ht="14.45" customHeight="1" x14ac:dyDescent="0.25">
      <c r="K217" s="381"/>
    </row>
    <row r="218" spans="11:11" ht="14.45" customHeight="1" x14ac:dyDescent="0.25">
      <c r="K218" s="381"/>
    </row>
    <row r="219" spans="11:11" ht="14.45" customHeight="1" x14ac:dyDescent="0.25">
      <c r="K219" s="381"/>
    </row>
    <row r="220" spans="11:11" ht="14.45" customHeight="1" x14ac:dyDescent="0.25">
      <c r="K220" s="381"/>
    </row>
    <row r="221" spans="11:11" ht="14.45" customHeight="1" x14ac:dyDescent="0.25">
      <c r="K221" s="381"/>
    </row>
    <row r="222" spans="11:11" ht="14.45" customHeight="1" x14ac:dyDescent="0.25">
      <c r="K222" s="381"/>
    </row>
    <row r="223" spans="11:11" ht="14.45" customHeight="1" x14ac:dyDescent="0.25">
      <c r="K223" s="381"/>
    </row>
    <row r="224" spans="11:11" ht="14.45" customHeight="1" x14ac:dyDescent="0.25">
      <c r="K224" s="381"/>
    </row>
    <row r="225" spans="11:11" ht="14.45" customHeight="1" x14ac:dyDescent="0.25">
      <c r="K225" s="381"/>
    </row>
    <row r="226" spans="11:11" ht="14.45" customHeight="1" x14ac:dyDescent="0.25">
      <c r="K226" s="381"/>
    </row>
    <row r="227" spans="11:11" ht="14.45" customHeight="1" x14ac:dyDescent="0.25">
      <c r="K227" s="381"/>
    </row>
    <row r="228" spans="11:11" ht="14.45" customHeight="1" x14ac:dyDescent="0.25">
      <c r="K228" s="381"/>
    </row>
    <row r="229" spans="11:11" ht="14.45" customHeight="1" x14ac:dyDescent="0.25">
      <c r="K229" s="381"/>
    </row>
    <row r="230" spans="11:11" ht="14.45" customHeight="1" x14ac:dyDescent="0.25">
      <c r="K230" s="381"/>
    </row>
    <row r="231" spans="11:11" ht="14.45" customHeight="1" x14ac:dyDescent="0.25">
      <c r="K231" s="381"/>
    </row>
    <row r="232" spans="11:11" ht="14.45" customHeight="1" x14ac:dyDescent="0.25">
      <c r="K232" s="381"/>
    </row>
    <row r="233" spans="11:11" ht="14.45" customHeight="1" x14ac:dyDescent="0.25">
      <c r="K233" s="381"/>
    </row>
    <row r="234" spans="11:11" ht="14.45" customHeight="1" x14ac:dyDescent="0.25">
      <c r="K234" s="381"/>
    </row>
    <row r="235" spans="11:11" ht="14.45" customHeight="1" x14ac:dyDescent="0.25">
      <c r="K235" s="381"/>
    </row>
    <row r="236" spans="11:11" ht="14.45" customHeight="1" x14ac:dyDescent="0.25">
      <c r="K236" s="381"/>
    </row>
    <row r="237" spans="11:11" ht="14.45" customHeight="1" x14ac:dyDescent="0.25">
      <c r="K237" s="381"/>
    </row>
    <row r="238" spans="11:11" ht="14.45" customHeight="1" x14ac:dyDescent="0.25">
      <c r="K238" s="381"/>
    </row>
    <row r="239" spans="11:11" ht="14.45" customHeight="1" x14ac:dyDescent="0.25">
      <c r="K239" s="381"/>
    </row>
    <row r="240" spans="11:11" ht="14.45" customHeight="1" x14ac:dyDescent="0.25">
      <c r="K240" s="381"/>
    </row>
    <row r="241" spans="11:11" ht="14.45" customHeight="1" x14ac:dyDescent="0.25">
      <c r="K241" s="381"/>
    </row>
    <row r="242" spans="11:11" ht="14.45" customHeight="1" x14ac:dyDescent="0.25">
      <c r="K242" s="381"/>
    </row>
    <row r="243" spans="11:11" ht="14.45" customHeight="1" x14ac:dyDescent="0.25">
      <c r="K243" s="381"/>
    </row>
    <row r="244" spans="11:11" ht="14.45" customHeight="1" x14ac:dyDescent="0.25">
      <c r="K244" s="381"/>
    </row>
    <row r="245" spans="11:11" ht="14.45" customHeight="1" x14ac:dyDescent="0.25">
      <c r="K245" s="381"/>
    </row>
    <row r="246" spans="11:11" ht="14.45" customHeight="1" x14ac:dyDescent="0.25">
      <c r="K246" s="381"/>
    </row>
    <row r="247" spans="11:11" ht="14.45" customHeight="1" x14ac:dyDescent="0.25">
      <c r="K247" s="381"/>
    </row>
    <row r="248" spans="11:11" ht="14.45" customHeight="1" x14ac:dyDescent="0.25">
      <c r="K248" s="381"/>
    </row>
    <row r="249" spans="11:11" ht="14.45" customHeight="1" x14ac:dyDescent="0.25">
      <c r="K249" s="381"/>
    </row>
    <row r="250" spans="11:11" ht="14.45" customHeight="1" x14ac:dyDescent="0.25">
      <c r="K250" s="381"/>
    </row>
    <row r="251" spans="11:11" ht="14.45" customHeight="1" x14ac:dyDescent="0.25">
      <c r="K251" s="381"/>
    </row>
    <row r="252" spans="11:11" ht="14.45" customHeight="1" x14ac:dyDescent="0.25">
      <c r="K252" s="381"/>
    </row>
    <row r="253" spans="11:11" ht="14.45" customHeight="1" x14ac:dyDescent="0.25">
      <c r="K253" s="381"/>
    </row>
    <row r="254" spans="11:11" ht="14.45" customHeight="1" x14ac:dyDescent="0.25">
      <c r="K254" s="381"/>
    </row>
    <row r="255" spans="11:11" ht="14.45" customHeight="1" x14ac:dyDescent="0.25">
      <c r="K255" s="381"/>
    </row>
    <row r="256" spans="11:11" ht="14.45" customHeight="1" x14ac:dyDescent="0.25">
      <c r="K256" s="381"/>
    </row>
    <row r="257" spans="11:11" ht="14.45" customHeight="1" x14ac:dyDescent="0.25">
      <c r="K257" s="381"/>
    </row>
    <row r="258" spans="11:11" ht="14.45" customHeight="1" x14ac:dyDescent="0.25">
      <c r="K258" s="381"/>
    </row>
    <row r="259" spans="11:11" ht="14.45" customHeight="1" x14ac:dyDescent="0.25">
      <c r="K259" s="381"/>
    </row>
    <row r="260" spans="11:11" ht="14.45" customHeight="1" x14ac:dyDescent="0.25">
      <c r="K260" s="381"/>
    </row>
    <row r="261" spans="11:11" ht="14.45" customHeight="1" x14ac:dyDescent="0.25">
      <c r="K261" s="381"/>
    </row>
    <row r="262" spans="11:11" ht="14.45" customHeight="1" x14ac:dyDescent="0.25">
      <c r="K262" s="381"/>
    </row>
    <row r="263" spans="11:11" ht="14.45" customHeight="1" x14ac:dyDescent="0.25">
      <c r="K263" s="381"/>
    </row>
    <row r="264" spans="11:11" ht="14.45" customHeight="1" x14ac:dyDescent="0.25">
      <c r="K264" s="381"/>
    </row>
    <row r="265" spans="11:11" ht="14.45" customHeight="1" x14ac:dyDescent="0.25">
      <c r="K265" s="381"/>
    </row>
    <row r="266" spans="11:11" ht="14.45" customHeight="1" x14ac:dyDescent="0.25">
      <c r="K266" s="381"/>
    </row>
    <row r="267" spans="11:11" ht="14.45" customHeight="1" x14ac:dyDescent="0.25">
      <c r="K267" s="381"/>
    </row>
    <row r="268" spans="11:11" ht="14.45" customHeight="1" x14ac:dyDescent="0.25">
      <c r="K268" s="381"/>
    </row>
    <row r="269" spans="11:11" ht="14.45" customHeight="1" x14ac:dyDescent="0.25">
      <c r="K269" s="381"/>
    </row>
    <row r="270" spans="11:11" ht="14.45" customHeight="1" x14ac:dyDescent="0.25">
      <c r="K270" s="381"/>
    </row>
    <row r="271" spans="11:11" ht="14.45" customHeight="1" x14ac:dyDescent="0.25">
      <c r="K271" s="381"/>
    </row>
    <row r="272" spans="11:11" ht="14.45" customHeight="1" x14ac:dyDescent="0.25">
      <c r="K272" s="381"/>
    </row>
    <row r="273" spans="11:11" ht="14.45" customHeight="1" x14ac:dyDescent="0.25">
      <c r="K273" s="381"/>
    </row>
    <row r="274" spans="11:11" ht="14.45" customHeight="1" x14ac:dyDescent="0.25">
      <c r="K274" s="381"/>
    </row>
    <row r="275" spans="11:11" ht="14.45" customHeight="1" x14ac:dyDescent="0.25">
      <c r="K275" s="381"/>
    </row>
    <row r="276" spans="11:11" ht="14.45" customHeight="1" x14ac:dyDescent="0.25">
      <c r="K276" s="381"/>
    </row>
    <row r="277" spans="11:11" ht="14.45" customHeight="1" x14ac:dyDescent="0.25">
      <c r="K277" s="381"/>
    </row>
    <row r="278" spans="11:11" ht="14.45" customHeight="1" x14ac:dyDescent="0.25">
      <c r="K278" s="381"/>
    </row>
    <row r="279" spans="11:11" ht="14.45" customHeight="1" x14ac:dyDescent="0.25">
      <c r="K279" s="381"/>
    </row>
    <row r="280" spans="11:11" ht="14.45" customHeight="1" x14ac:dyDescent="0.25">
      <c r="K280" s="381"/>
    </row>
    <row r="281" spans="11:11" ht="14.45" customHeight="1" x14ac:dyDescent="0.25">
      <c r="K281" s="381"/>
    </row>
    <row r="282" spans="11:11" ht="14.45" customHeight="1" x14ac:dyDescent="0.25">
      <c r="K282" s="381"/>
    </row>
    <row r="283" spans="11:11" ht="14.45" customHeight="1" x14ac:dyDescent="0.25">
      <c r="K283" s="381"/>
    </row>
    <row r="284" spans="11:11" ht="14.45" customHeight="1" x14ac:dyDescent="0.25">
      <c r="K284" s="381"/>
    </row>
    <row r="285" spans="11:11" ht="14.45" customHeight="1" x14ac:dyDescent="0.25">
      <c r="K285" s="381"/>
    </row>
    <row r="286" spans="11:11" ht="14.45" customHeight="1" x14ac:dyDescent="0.25">
      <c r="K286" s="381"/>
    </row>
    <row r="287" spans="11:11" ht="14.45" customHeight="1" x14ac:dyDescent="0.25">
      <c r="K287" s="381"/>
    </row>
    <row r="288" spans="11:11" ht="14.45" customHeight="1" x14ac:dyDescent="0.25">
      <c r="K288" s="381"/>
    </row>
    <row r="289" spans="11:11" ht="14.45" customHeight="1" x14ac:dyDescent="0.25">
      <c r="K289" s="381"/>
    </row>
    <row r="290" spans="11:11" ht="14.45" customHeight="1" x14ac:dyDescent="0.25">
      <c r="K290" s="381"/>
    </row>
    <row r="291" spans="11:11" ht="14.45" customHeight="1" x14ac:dyDescent="0.25">
      <c r="K291" s="381"/>
    </row>
    <row r="292" spans="11:11" ht="14.45" customHeight="1" x14ac:dyDescent="0.25">
      <c r="K292" s="381"/>
    </row>
    <row r="293" spans="11:11" ht="14.45" customHeight="1" x14ac:dyDescent="0.25">
      <c r="K293" s="381"/>
    </row>
    <row r="294" spans="11:11" ht="14.45" customHeight="1" x14ac:dyDescent="0.25">
      <c r="K294" s="381"/>
    </row>
    <row r="295" spans="11:11" ht="14.45" customHeight="1" x14ac:dyDescent="0.25">
      <c r="K295" s="381"/>
    </row>
    <row r="296" spans="11:11" ht="14.45" customHeight="1" x14ac:dyDescent="0.25">
      <c r="K296" s="381"/>
    </row>
    <row r="297" spans="11:11" ht="14.45" customHeight="1" x14ac:dyDescent="0.25">
      <c r="K297" s="381"/>
    </row>
    <row r="298" spans="11:11" ht="14.45" customHeight="1" x14ac:dyDescent="0.25">
      <c r="K298" s="381"/>
    </row>
    <row r="299" spans="11:11" ht="14.45" customHeight="1" x14ac:dyDescent="0.25">
      <c r="K299" s="381"/>
    </row>
    <row r="300" spans="11:11" ht="14.45" customHeight="1" x14ac:dyDescent="0.25">
      <c r="K300" s="381"/>
    </row>
    <row r="301" spans="11:11" ht="14.45" customHeight="1" x14ac:dyDescent="0.25">
      <c r="K301" s="381"/>
    </row>
    <row r="302" spans="11:11" ht="14.45" customHeight="1" x14ac:dyDescent="0.25">
      <c r="K302" s="381"/>
    </row>
    <row r="303" spans="11:11" ht="14.45" customHeight="1" x14ac:dyDescent="0.25">
      <c r="K303" s="381"/>
    </row>
    <row r="304" spans="11:11" ht="14.45" customHeight="1" x14ac:dyDescent="0.25">
      <c r="K304" s="381"/>
    </row>
    <row r="305" spans="11:11" ht="14.45" customHeight="1" x14ac:dyDescent="0.25">
      <c r="K305" s="381"/>
    </row>
    <row r="306" spans="11:11" ht="14.45" customHeight="1" x14ac:dyDescent="0.25">
      <c r="K306" s="381"/>
    </row>
    <row r="307" spans="11:11" ht="14.45" customHeight="1" x14ac:dyDescent="0.25">
      <c r="K307" s="381"/>
    </row>
    <row r="308" spans="11:11" ht="14.45" customHeight="1" x14ac:dyDescent="0.25">
      <c r="K308" s="381"/>
    </row>
    <row r="309" spans="11:11" ht="14.45" customHeight="1" x14ac:dyDescent="0.25">
      <c r="K309" s="381"/>
    </row>
    <row r="310" spans="11:11" ht="14.45" customHeight="1" x14ac:dyDescent="0.25">
      <c r="K310" s="381"/>
    </row>
    <row r="311" spans="11:11" ht="14.45" customHeight="1" x14ac:dyDescent="0.25">
      <c r="K311" s="381"/>
    </row>
    <row r="312" spans="11:11" ht="14.45" customHeight="1" x14ac:dyDescent="0.25">
      <c r="K312" s="381"/>
    </row>
    <row r="313" spans="11:11" ht="14.45" customHeight="1" x14ac:dyDescent="0.25">
      <c r="K313" s="381"/>
    </row>
    <row r="314" spans="11:11" ht="14.45" customHeight="1" x14ac:dyDescent="0.25">
      <c r="K314" s="381"/>
    </row>
    <row r="315" spans="11:11" ht="14.45" customHeight="1" x14ac:dyDescent="0.25">
      <c r="K315" s="381"/>
    </row>
    <row r="316" spans="11:11" ht="14.45" customHeight="1" x14ac:dyDescent="0.25">
      <c r="K316" s="381"/>
    </row>
    <row r="317" spans="11:11" ht="14.45" customHeight="1" x14ac:dyDescent="0.25">
      <c r="K317" s="381"/>
    </row>
    <row r="318" spans="11:11" ht="14.45" customHeight="1" x14ac:dyDescent="0.25">
      <c r="K318" s="381"/>
    </row>
    <row r="319" spans="11:11" ht="14.45" customHeight="1" x14ac:dyDescent="0.25">
      <c r="K319" s="381"/>
    </row>
    <row r="320" spans="11:11" ht="14.45" customHeight="1" x14ac:dyDescent="0.25">
      <c r="K320" s="381"/>
    </row>
    <row r="321" spans="11:11" ht="14.45" customHeight="1" x14ac:dyDescent="0.25">
      <c r="K321" s="381"/>
    </row>
    <row r="322" spans="11:11" ht="14.45" customHeight="1" x14ac:dyDescent="0.25">
      <c r="K322" s="381"/>
    </row>
    <row r="323" spans="11:11" ht="14.45" customHeight="1" x14ac:dyDescent="0.25">
      <c r="K323" s="381"/>
    </row>
    <row r="324" spans="11:11" ht="14.45" customHeight="1" x14ac:dyDescent="0.25">
      <c r="K324" s="381"/>
    </row>
    <row r="325" spans="11:11" ht="14.45" customHeight="1" x14ac:dyDescent="0.25">
      <c r="K325" s="381"/>
    </row>
    <row r="326" spans="11:11" ht="14.45" customHeight="1" x14ac:dyDescent="0.25">
      <c r="K326" s="381"/>
    </row>
    <row r="327" spans="11:11" ht="14.45" customHeight="1" x14ac:dyDescent="0.25">
      <c r="K327" s="381"/>
    </row>
    <row r="328" spans="11:11" ht="14.45" customHeight="1" x14ac:dyDescent="0.25">
      <c r="K328" s="381"/>
    </row>
    <row r="329" spans="11:11" ht="14.45" customHeight="1" x14ac:dyDescent="0.25">
      <c r="K329" s="381"/>
    </row>
    <row r="330" spans="11:11" ht="14.45" customHeight="1" x14ac:dyDescent="0.25">
      <c r="K330" s="381"/>
    </row>
    <row r="331" spans="11:11" ht="14.45" customHeight="1" x14ac:dyDescent="0.25">
      <c r="K331" s="381"/>
    </row>
    <row r="332" spans="11:11" ht="14.45" customHeight="1" x14ac:dyDescent="0.25">
      <c r="K332" s="381"/>
    </row>
    <row r="333" spans="11:11" ht="14.45" customHeight="1" x14ac:dyDescent="0.25">
      <c r="K333" s="381"/>
    </row>
    <row r="334" spans="11:11" ht="14.45" customHeight="1" x14ac:dyDescent="0.25">
      <c r="K334" s="381"/>
    </row>
    <row r="335" spans="11:11" ht="14.45" customHeight="1" x14ac:dyDescent="0.25">
      <c r="K335" s="381"/>
    </row>
    <row r="336" spans="11:11" ht="14.45" customHeight="1" x14ac:dyDescent="0.25">
      <c r="K336" s="381"/>
    </row>
    <row r="337" spans="11:11" ht="14.45" customHeight="1" x14ac:dyDescent="0.25">
      <c r="K337" s="381"/>
    </row>
    <row r="338" spans="11:11" ht="14.45" customHeight="1" x14ac:dyDescent="0.25">
      <c r="K338" s="381"/>
    </row>
    <row r="339" spans="11:11" ht="14.45" customHeight="1" x14ac:dyDescent="0.25">
      <c r="K339" s="381"/>
    </row>
    <row r="340" spans="11:11" ht="14.45" customHeight="1" x14ac:dyDescent="0.25">
      <c r="K340" s="381"/>
    </row>
    <row r="341" spans="11:11" ht="14.45" customHeight="1" x14ac:dyDescent="0.25">
      <c r="K341" s="381"/>
    </row>
    <row r="342" spans="11:11" ht="14.45" customHeight="1" x14ac:dyDescent="0.25">
      <c r="K342" s="381"/>
    </row>
    <row r="343" spans="11:11" ht="14.45" customHeight="1" x14ac:dyDescent="0.25">
      <c r="K343" s="381"/>
    </row>
    <row r="344" spans="11:11" ht="14.45" customHeight="1" x14ac:dyDescent="0.25">
      <c r="K344" s="381"/>
    </row>
    <row r="345" spans="11:11" ht="14.45" customHeight="1" x14ac:dyDescent="0.25">
      <c r="K345" s="381"/>
    </row>
    <row r="346" spans="11:11" ht="14.45" customHeight="1" x14ac:dyDescent="0.25">
      <c r="K346" s="381"/>
    </row>
    <row r="347" spans="11:11" ht="14.45" customHeight="1" x14ac:dyDescent="0.25">
      <c r="K347" s="381"/>
    </row>
    <row r="348" spans="11:11" ht="14.45" customHeight="1" x14ac:dyDescent="0.25">
      <c r="K348" s="381"/>
    </row>
    <row r="349" spans="11:11" ht="14.45" customHeight="1" x14ac:dyDescent="0.25">
      <c r="K349" s="381"/>
    </row>
    <row r="350" spans="11:11" ht="14.45" customHeight="1" x14ac:dyDescent="0.25">
      <c r="K350" s="381"/>
    </row>
    <row r="351" spans="11:11" ht="14.45" customHeight="1" x14ac:dyDescent="0.25">
      <c r="K351" s="381"/>
    </row>
    <row r="352" spans="11:11" ht="14.45" customHeight="1" x14ac:dyDescent="0.25">
      <c r="K352" s="381"/>
    </row>
    <row r="353" spans="11:11" ht="14.45" customHeight="1" x14ac:dyDescent="0.25">
      <c r="K353" s="381"/>
    </row>
    <row r="354" spans="11:11" ht="14.45" customHeight="1" x14ac:dyDescent="0.25">
      <c r="K354" s="381"/>
    </row>
    <row r="355" spans="11:11" ht="14.45" customHeight="1" x14ac:dyDescent="0.25">
      <c r="K355" s="381"/>
    </row>
    <row r="356" spans="11:11" ht="14.45" customHeight="1" x14ac:dyDescent="0.25">
      <c r="K356" s="381"/>
    </row>
    <row r="357" spans="11:11" ht="14.45" customHeight="1" x14ac:dyDescent="0.25">
      <c r="K357" s="381"/>
    </row>
    <row r="358" spans="11:11" ht="14.45" customHeight="1" x14ac:dyDescent="0.25">
      <c r="K358" s="381"/>
    </row>
    <row r="359" spans="11:11" ht="14.45" customHeight="1" x14ac:dyDescent="0.25">
      <c r="K359" s="381"/>
    </row>
    <row r="360" spans="11:11" ht="14.45" customHeight="1" x14ac:dyDescent="0.25">
      <c r="K360" s="381"/>
    </row>
    <row r="361" spans="11:11" ht="14.45" customHeight="1" x14ac:dyDescent="0.25">
      <c r="K361" s="381"/>
    </row>
    <row r="362" spans="11:11" ht="14.45" customHeight="1" x14ac:dyDescent="0.25">
      <c r="K362" s="381"/>
    </row>
    <row r="363" spans="11:11" ht="14.45" customHeight="1" x14ac:dyDescent="0.25">
      <c r="K363" s="381"/>
    </row>
    <row r="364" spans="11:11" ht="14.45" customHeight="1" x14ac:dyDescent="0.25">
      <c r="K364" s="381"/>
    </row>
    <row r="365" spans="11:11" ht="14.45" customHeight="1" x14ac:dyDescent="0.25">
      <c r="K365" s="381"/>
    </row>
    <row r="366" spans="11:11" ht="14.45" customHeight="1" x14ac:dyDescent="0.25">
      <c r="K366" s="381"/>
    </row>
    <row r="367" spans="11:11" ht="14.45" customHeight="1" x14ac:dyDescent="0.25">
      <c r="K367" s="381"/>
    </row>
    <row r="368" spans="11:11" ht="14.45" customHeight="1" x14ac:dyDescent="0.25">
      <c r="K368" s="381"/>
    </row>
    <row r="369" spans="11:11" ht="14.45" customHeight="1" x14ac:dyDescent="0.25">
      <c r="K369" s="381"/>
    </row>
    <row r="370" spans="11:11" ht="14.45" customHeight="1" x14ac:dyDescent="0.25">
      <c r="K370" s="381"/>
    </row>
    <row r="371" spans="11:11" ht="14.45" customHeight="1" x14ac:dyDescent="0.25">
      <c r="K371" s="381"/>
    </row>
    <row r="372" spans="11:11" ht="14.45" customHeight="1" x14ac:dyDescent="0.25">
      <c r="K372" s="381"/>
    </row>
    <row r="373" spans="11:11" ht="14.45" customHeight="1" x14ac:dyDescent="0.25">
      <c r="K373" s="381"/>
    </row>
    <row r="374" spans="11:11" ht="14.45" customHeight="1" x14ac:dyDescent="0.25">
      <c r="K374" s="381"/>
    </row>
    <row r="375" spans="11:11" ht="14.45" customHeight="1" x14ac:dyDescent="0.25">
      <c r="K375" s="381"/>
    </row>
    <row r="376" spans="11:11" ht="14.45" customHeight="1" x14ac:dyDescent="0.25">
      <c r="K376" s="381"/>
    </row>
    <row r="377" spans="11:11" ht="14.45" customHeight="1" x14ac:dyDescent="0.25">
      <c r="K377" s="381"/>
    </row>
    <row r="378" spans="11:11" ht="14.45" customHeight="1" x14ac:dyDescent="0.25">
      <c r="K378" s="381"/>
    </row>
    <row r="379" spans="11:11" ht="14.45" customHeight="1" x14ac:dyDescent="0.25">
      <c r="K379" s="381"/>
    </row>
    <row r="380" spans="11:11" ht="14.45" customHeight="1" x14ac:dyDescent="0.25">
      <c r="K380" s="381"/>
    </row>
    <row r="381" spans="11:11" ht="14.45" customHeight="1" x14ac:dyDescent="0.25">
      <c r="K381" s="381"/>
    </row>
    <row r="382" spans="11:11" ht="14.45" customHeight="1" x14ac:dyDescent="0.25">
      <c r="K382" s="381"/>
    </row>
    <row r="383" spans="11:11" ht="14.45" customHeight="1" x14ac:dyDescent="0.25">
      <c r="K383" s="381"/>
    </row>
    <row r="384" spans="11:11" ht="14.45" customHeight="1" x14ac:dyDescent="0.25">
      <c r="K384" s="381"/>
    </row>
    <row r="385" spans="11:11" ht="14.45" customHeight="1" x14ac:dyDescent="0.25">
      <c r="K385" s="381"/>
    </row>
    <row r="386" spans="11:11" ht="14.45" customHeight="1" x14ac:dyDescent="0.25">
      <c r="K386" s="381"/>
    </row>
    <row r="387" spans="11:11" ht="14.45" customHeight="1" x14ac:dyDescent="0.25">
      <c r="K387" s="381"/>
    </row>
    <row r="388" spans="11:11" ht="14.45" customHeight="1" x14ac:dyDescent="0.25">
      <c r="K388" s="381"/>
    </row>
    <row r="389" spans="11:11" ht="14.45" customHeight="1" x14ac:dyDescent="0.25">
      <c r="K389" s="381"/>
    </row>
    <row r="390" spans="11:11" ht="14.45" customHeight="1" x14ac:dyDescent="0.25">
      <c r="K390" s="381"/>
    </row>
    <row r="391" spans="11:11" ht="14.45" customHeight="1" x14ac:dyDescent="0.25">
      <c r="K391" s="381"/>
    </row>
    <row r="392" spans="11:11" ht="14.45" customHeight="1" x14ac:dyDescent="0.25">
      <c r="K392" s="381"/>
    </row>
    <row r="393" spans="11:11" ht="14.45" customHeight="1" x14ac:dyDescent="0.25">
      <c r="K393" s="381"/>
    </row>
    <row r="394" spans="11:11" ht="14.45" customHeight="1" x14ac:dyDescent="0.25">
      <c r="K394" s="381"/>
    </row>
    <row r="395" spans="11:11" ht="14.45" customHeight="1" x14ac:dyDescent="0.25">
      <c r="K395" s="381"/>
    </row>
    <row r="396" spans="11:11" ht="14.45" customHeight="1" x14ac:dyDescent="0.25">
      <c r="K396" s="381"/>
    </row>
    <row r="397" spans="11:11" ht="14.45" customHeight="1" x14ac:dyDescent="0.25">
      <c r="K397" s="381"/>
    </row>
    <row r="398" spans="11:11" ht="14.45" customHeight="1" x14ac:dyDescent="0.25">
      <c r="K398" s="381"/>
    </row>
    <row r="399" spans="11:11" ht="14.45" customHeight="1" x14ac:dyDescent="0.25">
      <c r="K399" s="381"/>
    </row>
    <row r="400" spans="11:11" ht="14.45" customHeight="1" x14ac:dyDescent="0.25">
      <c r="K400" s="381"/>
    </row>
    <row r="401" spans="11:11" ht="14.45" customHeight="1" x14ac:dyDescent="0.25">
      <c r="K401" s="381"/>
    </row>
    <row r="402" spans="11:11" ht="14.45" customHeight="1" x14ac:dyDescent="0.25">
      <c r="K402" s="381"/>
    </row>
    <row r="403" spans="11:11" ht="14.45" customHeight="1" x14ac:dyDescent="0.25">
      <c r="K403" s="381"/>
    </row>
    <row r="404" spans="11:11" ht="14.45" customHeight="1" x14ac:dyDescent="0.25">
      <c r="K404" s="381"/>
    </row>
    <row r="405" spans="11:11" ht="14.45" customHeight="1" x14ac:dyDescent="0.25">
      <c r="K405" s="381"/>
    </row>
    <row r="406" spans="11:11" ht="14.45" customHeight="1" x14ac:dyDescent="0.25">
      <c r="K406" s="381"/>
    </row>
    <row r="407" spans="11:11" ht="14.45" customHeight="1" x14ac:dyDescent="0.25">
      <c r="K407" s="381"/>
    </row>
    <row r="408" spans="11:11" ht="14.45" customHeight="1" x14ac:dyDescent="0.25">
      <c r="K408" s="381"/>
    </row>
    <row r="409" spans="11:11" ht="14.45" customHeight="1" x14ac:dyDescent="0.25">
      <c r="K409" s="381"/>
    </row>
    <row r="410" spans="11:11" ht="14.45" customHeight="1" x14ac:dyDescent="0.25">
      <c r="K410" s="381"/>
    </row>
    <row r="411" spans="11:11" ht="14.45" customHeight="1" x14ac:dyDescent="0.25">
      <c r="K411" s="381"/>
    </row>
    <row r="412" spans="11:11" ht="14.45" customHeight="1" x14ac:dyDescent="0.25">
      <c r="K412" s="381"/>
    </row>
    <row r="413" spans="11:11" ht="14.45" customHeight="1" x14ac:dyDescent="0.25">
      <c r="K413" s="381"/>
    </row>
    <row r="414" spans="11:11" ht="14.45" customHeight="1" x14ac:dyDescent="0.25">
      <c r="K414" s="381"/>
    </row>
    <row r="415" spans="11:11" ht="14.45" customHeight="1" x14ac:dyDescent="0.25">
      <c r="K415" s="381"/>
    </row>
    <row r="416" spans="11:11" ht="14.45" customHeight="1" x14ac:dyDescent="0.25">
      <c r="K416" s="381"/>
    </row>
    <row r="417" spans="1:11" ht="14.45" customHeight="1" x14ac:dyDescent="0.25">
      <c r="K417" s="381"/>
    </row>
    <row r="418" spans="1:11" ht="14.45" customHeight="1" x14ac:dyDescent="0.25">
      <c r="K418" s="381"/>
    </row>
    <row r="419" spans="1:11" ht="14.45" customHeight="1" x14ac:dyDescent="0.25">
      <c r="K419" s="381"/>
    </row>
    <row r="420" spans="1:11" ht="14.45" customHeight="1" x14ac:dyDescent="0.25">
      <c r="K420" s="381"/>
    </row>
    <row r="421" spans="1:11" ht="14.45" customHeight="1" x14ac:dyDescent="0.25">
      <c r="K421" s="381"/>
    </row>
    <row r="422" spans="1:11" ht="14.45" customHeight="1" x14ac:dyDescent="0.25">
      <c r="K422" s="381"/>
    </row>
    <row r="423" spans="1:11" ht="14.45" customHeight="1" x14ac:dyDescent="0.25">
      <c r="K423" s="381"/>
    </row>
    <row r="424" spans="1:11" ht="14.45" customHeight="1" x14ac:dyDescent="0.25">
      <c r="K424" s="381"/>
    </row>
    <row r="425" spans="1:11" ht="14.45" customHeight="1" x14ac:dyDescent="0.25">
      <c r="A425" s="197"/>
      <c r="B425" s="195"/>
      <c r="C425" s="36"/>
      <c r="D425" s="34"/>
      <c r="E425" s="36"/>
      <c r="F425" s="34"/>
    </row>
    <row r="426" spans="1:11" ht="14.45" customHeight="1" x14ac:dyDescent="0.25">
      <c r="A426" s="197"/>
      <c r="B426" s="195"/>
      <c r="C426" s="36"/>
      <c r="D426" s="34"/>
      <c r="E426" s="36"/>
      <c r="F426" s="34"/>
    </row>
    <row r="427" spans="1:11" ht="14.45" customHeight="1" x14ac:dyDescent="0.25">
      <c r="A427" s="197"/>
      <c r="B427" s="195"/>
      <c r="C427" s="36"/>
      <c r="D427" s="34"/>
      <c r="E427" s="36"/>
      <c r="F427" s="34"/>
    </row>
    <row r="428" spans="1:11" ht="14.45" customHeight="1" x14ac:dyDescent="0.25">
      <c r="A428" s="976"/>
      <c r="B428" s="977"/>
      <c r="C428" s="12"/>
      <c r="D428" s="12"/>
      <c r="E428" s="12"/>
      <c r="F428" s="12"/>
    </row>
    <row r="429" spans="1:11" ht="14.45" customHeight="1" x14ac:dyDescent="0.25">
      <c r="A429" s="197"/>
      <c r="B429" s="195"/>
      <c r="C429" s="36"/>
      <c r="D429" s="34"/>
      <c r="E429" s="36"/>
      <c r="F429" s="34"/>
    </row>
    <row r="430" spans="1:11" ht="14.45" customHeight="1" x14ac:dyDescent="0.25">
      <c r="A430" s="197"/>
      <c r="B430" s="195"/>
      <c r="C430" s="12"/>
      <c r="D430" s="34"/>
      <c r="E430" s="12"/>
      <c r="F430" s="34"/>
    </row>
    <row r="431" spans="1:11" ht="14.45" customHeight="1" x14ac:dyDescent="0.25">
      <c r="A431" s="197"/>
      <c r="B431" s="195"/>
      <c r="C431" s="12"/>
      <c r="D431" s="34"/>
      <c r="E431" s="12"/>
      <c r="F431" s="34"/>
    </row>
    <row r="432" spans="1:11" ht="14.45" customHeight="1" x14ac:dyDescent="0.25">
      <c r="A432" s="197"/>
      <c r="B432" s="195"/>
      <c r="C432" s="12"/>
      <c r="D432" s="34"/>
      <c r="E432" s="12"/>
      <c r="F432" s="34"/>
    </row>
    <row r="433" spans="1:6" ht="14.45" customHeight="1" x14ac:dyDescent="0.25">
      <c r="A433" s="197"/>
      <c r="B433" s="195"/>
      <c r="C433" s="12"/>
      <c r="D433" s="34"/>
      <c r="E433" s="12"/>
      <c r="F433" s="34"/>
    </row>
    <row r="434" spans="1:6" ht="14.45" customHeight="1" x14ac:dyDescent="0.25">
      <c r="A434" s="197"/>
      <c r="B434" s="195"/>
      <c r="C434" s="12"/>
      <c r="D434" s="34"/>
      <c r="E434" s="12"/>
      <c r="F434" s="34"/>
    </row>
    <row r="435" spans="1:6" ht="14.45" customHeight="1" x14ac:dyDescent="0.25">
      <c r="A435" s="197"/>
      <c r="B435" s="195"/>
      <c r="C435" s="12"/>
      <c r="D435" s="34"/>
      <c r="E435" s="12"/>
      <c r="F435" s="34"/>
    </row>
    <row r="436" spans="1:6" ht="14.45" customHeight="1" x14ac:dyDescent="0.25">
      <c r="A436" s="197"/>
      <c r="B436" s="195"/>
      <c r="C436" s="12"/>
      <c r="D436" s="34"/>
      <c r="E436" s="12"/>
      <c r="F436" s="34"/>
    </row>
    <row r="437" spans="1:6" ht="14.45" customHeight="1" x14ac:dyDescent="0.25">
      <c r="A437" s="197"/>
      <c r="B437" s="195"/>
      <c r="C437" s="12"/>
      <c r="D437" s="34"/>
      <c r="E437" s="12"/>
      <c r="F437" s="34"/>
    </row>
    <row r="438" spans="1:6" ht="14.45" customHeight="1" x14ac:dyDescent="0.25">
      <c r="A438" s="197"/>
      <c r="B438" s="195"/>
      <c r="C438" s="12"/>
      <c r="D438" s="34"/>
      <c r="E438" s="12"/>
      <c r="F438" s="34"/>
    </row>
    <row r="439" spans="1:6" ht="14.45" customHeight="1" x14ac:dyDescent="0.25">
      <c r="A439" s="197"/>
      <c r="B439" s="195"/>
      <c r="C439" s="12"/>
      <c r="D439" s="34"/>
      <c r="E439" s="12"/>
      <c r="F439" s="34"/>
    </row>
    <row r="440" spans="1:6" ht="14.45" customHeight="1" x14ac:dyDescent="0.25">
      <c r="A440" s="197"/>
      <c r="B440" s="195"/>
      <c r="C440" s="12"/>
      <c r="D440" s="34"/>
      <c r="E440" s="12"/>
      <c r="F440" s="34"/>
    </row>
    <row r="441" spans="1:6" ht="14.45" customHeight="1" x14ac:dyDescent="0.25">
      <c r="A441" s="197"/>
      <c r="B441" s="195"/>
      <c r="C441" s="12"/>
      <c r="D441" s="34"/>
      <c r="E441" s="12"/>
      <c r="F441" s="34"/>
    </row>
    <row r="442" spans="1:6" ht="14.45" customHeight="1" x14ac:dyDescent="0.25">
      <c r="A442" s="197"/>
      <c r="B442" s="195"/>
      <c r="C442" s="12"/>
      <c r="D442" s="34"/>
      <c r="E442" s="12"/>
      <c r="F442" s="34"/>
    </row>
    <row r="443" spans="1:6" ht="14.45" customHeight="1" x14ac:dyDescent="0.25">
      <c r="A443" s="197"/>
      <c r="B443" s="195"/>
      <c r="C443" s="36"/>
      <c r="D443" s="34"/>
      <c r="E443" s="36"/>
      <c r="F443" s="34"/>
    </row>
    <row r="444" spans="1:6" ht="14.45" customHeight="1" x14ac:dyDescent="0.25">
      <c r="A444" s="197"/>
      <c r="B444" s="195"/>
      <c r="C444" s="36"/>
      <c r="D444" s="34"/>
      <c r="E444" s="36"/>
      <c r="F444" s="34"/>
    </row>
    <row r="445" spans="1:6" ht="14.45" customHeight="1" x14ac:dyDescent="0.25">
      <c r="A445" s="197"/>
      <c r="B445" s="195"/>
      <c r="C445" s="36"/>
      <c r="D445" s="34"/>
      <c r="E445" s="36"/>
      <c r="F445" s="34"/>
    </row>
    <row r="446" spans="1:6" ht="14.45" customHeight="1" x14ac:dyDescent="0.25">
      <c r="A446" s="197"/>
      <c r="B446" s="196"/>
      <c r="C446" s="36"/>
      <c r="D446" s="34"/>
      <c r="E446" s="36"/>
      <c r="F446" s="34"/>
    </row>
    <row r="447" spans="1:6" ht="14.45" customHeight="1" x14ac:dyDescent="0.25">
      <c r="A447" s="197"/>
      <c r="B447" s="196"/>
      <c r="C447" s="36"/>
      <c r="D447" s="34"/>
      <c r="E447" s="36"/>
      <c r="F447" s="34"/>
    </row>
  </sheetData>
  <protectedRanges>
    <protectedRange sqref="K1:K2 K107:K65536 A1:B1 D1:IV1" name="Plage2"/>
    <protectedRange sqref="A95:C95 K3:K106" name="Plage2_1"/>
  </protectedRanges>
  <mergeCells count="5">
    <mergeCell ref="A3:I3"/>
    <mergeCell ref="J3:K3"/>
    <mergeCell ref="D1:E1"/>
    <mergeCell ref="B1:C1"/>
    <mergeCell ref="A428:B428"/>
  </mergeCells>
  <phoneticPr fontId="0" type="noConversion"/>
  <pageMargins left="0.7" right="0.7" top="0.75" bottom="0.75" header="0.3" footer="0.3"/>
  <pageSetup paperSize="9" scale="66" fitToHeight="0" orientation="portrait" r:id="rId1"/>
  <rowBreaks count="1" manualBreakCount="1">
    <brk id="48"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52006-C206-4C83-A53E-324D612F6E32}">
  <dimension ref="A2:H33"/>
  <sheetViews>
    <sheetView tabSelected="1" zoomScaleNormal="100" workbookViewId="0">
      <selection activeCell="B2" sqref="B2"/>
    </sheetView>
  </sheetViews>
  <sheetFormatPr defaultColWidth="9.140625" defaultRowHeight="12" x14ac:dyDescent="0.2"/>
  <cols>
    <col min="1" max="1" width="6.85546875" style="785" customWidth="1"/>
    <col min="2" max="2" width="19" style="785" customWidth="1"/>
    <col min="3" max="3" width="18.7109375" style="785" customWidth="1"/>
    <col min="4" max="4" width="10.140625" style="785" customWidth="1"/>
    <col min="5" max="5" width="18" style="785" customWidth="1"/>
    <col min="6" max="6" width="17.7109375" style="785" customWidth="1"/>
    <col min="7" max="256" width="9.140625" style="785"/>
    <col min="257" max="257" width="10.140625" style="785" customWidth="1"/>
    <col min="258" max="258" width="27.28515625" style="785" customWidth="1"/>
    <col min="259" max="259" width="35" style="785" customWidth="1"/>
    <col min="260" max="260" width="10.140625" style="785" customWidth="1"/>
    <col min="261" max="261" width="21.5703125" style="785" customWidth="1"/>
    <col min="262" max="262" width="23.5703125" style="785" customWidth="1"/>
    <col min="263" max="512" width="9.140625" style="785"/>
    <col min="513" max="513" width="10.140625" style="785" customWidth="1"/>
    <col min="514" max="514" width="27.28515625" style="785" customWidth="1"/>
    <col min="515" max="515" width="35" style="785" customWidth="1"/>
    <col min="516" max="516" width="10.140625" style="785" customWidth="1"/>
    <col min="517" max="517" width="21.5703125" style="785" customWidth="1"/>
    <col min="518" max="518" width="23.5703125" style="785" customWidth="1"/>
    <col min="519" max="768" width="9.140625" style="785"/>
    <col min="769" max="769" width="10.140625" style="785" customWidth="1"/>
    <col min="770" max="770" width="27.28515625" style="785" customWidth="1"/>
    <col min="771" max="771" width="35" style="785" customWidth="1"/>
    <col min="772" max="772" width="10.140625" style="785" customWidth="1"/>
    <col min="773" max="773" width="21.5703125" style="785" customWidth="1"/>
    <col min="774" max="774" width="23.5703125" style="785" customWidth="1"/>
    <col min="775" max="1024" width="9.140625" style="785"/>
    <col min="1025" max="1025" width="10.140625" style="785" customWidth="1"/>
    <col min="1026" max="1026" width="27.28515625" style="785" customWidth="1"/>
    <col min="1027" max="1027" width="35" style="785" customWidth="1"/>
    <col min="1028" max="1028" width="10.140625" style="785" customWidth="1"/>
    <col min="1029" max="1029" width="21.5703125" style="785" customWidth="1"/>
    <col min="1030" max="1030" width="23.5703125" style="785" customWidth="1"/>
    <col min="1031" max="1280" width="9.140625" style="785"/>
    <col min="1281" max="1281" width="10.140625" style="785" customWidth="1"/>
    <col min="1282" max="1282" width="27.28515625" style="785" customWidth="1"/>
    <col min="1283" max="1283" width="35" style="785" customWidth="1"/>
    <col min="1284" max="1284" width="10.140625" style="785" customWidth="1"/>
    <col min="1285" max="1285" width="21.5703125" style="785" customWidth="1"/>
    <col min="1286" max="1286" width="23.5703125" style="785" customWidth="1"/>
    <col min="1287" max="1536" width="9.140625" style="785"/>
    <col min="1537" max="1537" width="10.140625" style="785" customWidth="1"/>
    <col min="1538" max="1538" width="27.28515625" style="785" customWidth="1"/>
    <col min="1539" max="1539" width="35" style="785" customWidth="1"/>
    <col min="1540" max="1540" width="10.140625" style="785" customWidth="1"/>
    <col min="1541" max="1541" width="21.5703125" style="785" customWidth="1"/>
    <col min="1542" max="1542" width="23.5703125" style="785" customWidth="1"/>
    <col min="1543" max="1792" width="9.140625" style="785"/>
    <col min="1793" max="1793" width="10.140625" style="785" customWidth="1"/>
    <col min="1794" max="1794" width="27.28515625" style="785" customWidth="1"/>
    <col min="1795" max="1795" width="35" style="785" customWidth="1"/>
    <col min="1796" max="1796" width="10.140625" style="785" customWidth="1"/>
    <col min="1797" max="1797" width="21.5703125" style="785" customWidth="1"/>
    <col min="1798" max="1798" width="23.5703125" style="785" customWidth="1"/>
    <col min="1799" max="2048" width="9.140625" style="785"/>
    <col min="2049" max="2049" width="10.140625" style="785" customWidth="1"/>
    <col min="2050" max="2050" width="27.28515625" style="785" customWidth="1"/>
    <col min="2051" max="2051" width="35" style="785" customWidth="1"/>
    <col min="2052" max="2052" width="10.140625" style="785" customWidth="1"/>
    <col min="2053" max="2053" width="21.5703125" style="785" customWidth="1"/>
    <col min="2054" max="2054" width="23.5703125" style="785" customWidth="1"/>
    <col min="2055" max="2304" width="9.140625" style="785"/>
    <col min="2305" max="2305" width="10.140625" style="785" customWidth="1"/>
    <col min="2306" max="2306" width="27.28515625" style="785" customWidth="1"/>
    <col min="2307" max="2307" width="35" style="785" customWidth="1"/>
    <col min="2308" max="2308" width="10.140625" style="785" customWidth="1"/>
    <col min="2309" max="2309" width="21.5703125" style="785" customWidth="1"/>
    <col min="2310" max="2310" width="23.5703125" style="785" customWidth="1"/>
    <col min="2311" max="2560" width="9.140625" style="785"/>
    <col min="2561" max="2561" width="10.140625" style="785" customWidth="1"/>
    <col min="2562" max="2562" width="27.28515625" style="785" customWidth="1"/>
    <col min="2563" max="2563" width="35" style="785" customWidth="1"/>
    <col min="2564" max="2564" width="10.140625" style="785" customWidth="1"/>
    <col min="2565" max="2565" width="21.5703125" style="785" customWidth="1"/>
    <col min="2566" max="2566" width="23.5703125" style="785" customWidth="1"/>
    <col min="2567" max="2816" width="9.140625" style="785"/>
    <col min="2817" max="2817" width="10.140625" style="785" customWidth="1"/>
    <col min="2818" max="2818" width="27.28515625" style="785" customWidth="1"/>
    <col min="2819" max="2819" width="35" style="785" customWidth="1"/>
    <col min="2820" max="2820" width="10.140625" style="785" customWidth="1"/>
    <col min="2821" max="2821" width="21.5703125" style="785" customWidth="1"/>
    <col min="2822" max="2822" width="23.5703125" style="785" customWidth="1"/>
    <col min="2823" max="3072" width="9.140625" style="785"/>
    <col min="3073" max="3073" width="10.140625" style="785" customWidth="1"/>
    <col min="3074" max="3074" width="27.28515625" style="785" customWidth="1"/>
    <col min="3075" max="3075" width="35" style="785" customWidth="1"/>
    <col min="3076" max="3076" width="10.140625" style="785" customWidth="1"/>
    <col min="3077" max="3077" width="21.5703125" style="785" customWidth="1"/>
    <col min="3078" max="3078" width="23.5703125" style="785" customWidth="1"/>
    <col min="3079" max="3328" width="9.140625" style="785"/>
    <col min="3329" max="3329" width="10.140625" style="785" customWidth="1"/>
    <col min="3330" max="3330" width="27.28515625" style="785" customWidth="1"/>
    <col min="3331" max="3331" width="35" style="785" customWidth="1"/>
    <col min="3332" max="3332" width="10.140625" style="785" customWidth="1"/>
    <col min="3333" max="3333" width="21.5703125" style="785" customWidth="1"/>
    <col min="3334" max="3334" width="23.5703125" style="785" customWidth="1"/>
    <col min="3335" max="3584" width="9.140625" style="785"/>
    <col min="3585" max="3585" width="10.140625" style="785" customWidth="1"/>
    <col min="3586" max="3586" width="27.28515625" style="785" customWidth="1"/>
    <col min="3587" max="3587" width="35" style="785" customWidth="1"/>
    <col min="3588" max="3588" width="10.140625" style="785" customWidth="1"/>
    <col min="3589" max="3589" width="21.5703125" style="785" customWidth="1"/>
    <col min="3590" max="3590" width="23.5703125" style="785" customWidth="1"/>
    <col min="3591" max="3840" width="9.140625" style="785"/>
    <col min="3841" max="3841" width="10.140625" style="785" customWidth="1"/>
    <col min="3842" max="3842" width="27.28515625" style="785" customWidth="1"/>
    <col min="3843" max="3843" width="35" style="785" customWidth="1"/>
    <col min="3844" max="3844" width="10.140625" style="785" customWidth="1"/>
    <col min="3845" max="3845" width="21.5703125" style="785" customWidth="1"/>
    <col min="3846" max="3846" width="23.5703125" style="785" customWidth="1"/>
    <col min="3847" max="4096" width="9.140625" style="785"/>
    <col min="4097" max="4097" width="10.140625" style="785" customWidth="1"/>
    <col min="4098" max="4098" width="27.28515625" style="785" customWidth="1"/>
    <col min="4099" max="4099" width="35" style="785" customWidth="1"/>
    <col min="4100" max="4100" width="10.140625" style="785" customWidth="1"/>
    <col min="4101" max="4101" width="21.5703125" style="785" customWidth="1"/>
    <col min="4102" max="4102" width="23.5703125" style="785" customWidth="1"/>
    <col min="4103" max="4352" width="9.140625" style="785"/>
    <col min="4353" max="4353" width="10.140625" style="785" customWidth="1"/>
    <col min="4354" max="4354" width="27.28515625" style="785" customWidth="1"/>
    <col min="4355" max="4355" width="35" style="785" customWidth="1"/>
    <col min="4356" max="4356" width="10.140625" style="785" customWidth="1"/>
    <col min="4357" max="4357" width="21.5703125" style="785" customWidth="1"/>
    <col min="4358" max="4358" width="23.5703125" style="785" customWidth="1"/>
    <col min="4359" max="4608" width="9.140625" style="785"/>
    <col min="4609" max="4609" width="10.140625" style="785" customWidth="1"/>
    <col min="4610" max="4610" width="27.28515625" style="785" customWidth="1"/>
    <col min="4611" max="4611" width="35" style="785" customWidth="1"/>
    <col min="4612" max="4612" width="10.140625" style="785" customWidth="1"/>
    <col min="4613" max="4613" width="21.5703125" style="785" customWidth="1"/>
    <col min="4614" max="4614" width="23.5703125" style="785" customWidth="1"/>
    <col min="4615" max="4864" width="9.140625" style="785"/>
    <col min="4865" max="4865" width="10.140625" style="785" customWidth="1"/>
    <col min="4866" max="4866" width="27.28515625" style="785" customWidth="1"/>
    <col min="4867" max="4867" width="35" style="785" customWidth="1"/>
    <col min="4868" max="4868" width="10.140625" style="785" customWidth="1"/>
    <col min="4869" max="4869" width="21.5703125" style="785" customWidth="1"/>
    <col min="4870" max="4870" width="23.5703125" style="785" customWidth="1"/>
    <col min="4871" max="5120" width="9.140625" style="785"/>
    <col min="5121" max="5121" width="10.140625" style="785" customWidth="1"/>
    <col min="5122" max="5122" width="27.28515625" style="785" customWidth="1"/>
    <col min="5123" max="5123" width="35" style="785" customWidth="1"/>
    <col min="5124" max="5124" width="10.140625" style="785" customWidth="1"/>
    <col min="5125" max="5125" width="21.5703125" style="785" customWidth="1"/>
    <col min="5126" max="5126" width="23.5703125" style="785" customWidth="1"/>
    <col min="5127" max="5376" width="9.140625" style="785"/>
    <col min="5377" max="5377" width="10.140625" style="785" customWidth="1"/>
    <col min="5378" max="5378" width="27.28515625" style="785" customWidth="1"/>
    <col min="5379" max="5379" width="35" style="785" customWidth="1"/>
    <col min="5380" max="5380" width="10.140625" style="785" customWidth="1"/>
    <col min="5381" max="5381" width="21.5703125" style="785" customWidth="1"/>
    <col min="5382" max="5382" width="23.5703125" style="785" customWidth="1"/>
    <col min="5383" max="5632" width="9.140625" style="785"/>
    <col min="5633" max="5633" width="10.140625" style="785" customWidth="1"/>
    <col min="5634" max="5634" width="27.28515625" style="785" customWidth="1"/>
    <col min="5635" max="5635" width="35" style="785" customWidth="1"/>
    <col min="5636" max="5636" width="10.140625" style="785" customWidth="1"/>
    <col min="5637" max="5637" width="21.5703125" style="785" customWidth="1"/>
    <col min="5638" max="5638" width="23.5703125" style="785" customWidth="1"/>
    <col min="5639" max="5888" width="9.140625" style="785"/>
    <col min="5889" max="5889" width="10.140625" style="785" customWidth="1"/>
    <col min="5890" max="5890" width="27.28515625" style="785" customWidth="1"/>
    <col min="5891" max="5891" width="35" style="785" customWidth="1"/>
    <col min="5892" max="5892" width="10.140625" style="785" customWidth="1"/>
    <col min="5893" max="5893" width="21.5703125" style="785" customWidth="1"/>
    <col min="5894" max="5894" width="23.5703125" style="785" customWidth="1"/>
    <col min="5895" max="6144" width="9.140625" style="785"/>
    <col min="6145" max="6145" width="10.140625" style="785" customWidth="1"/>
    <col min="6146" max="6146" width="27.28515625" style="785" customWidth="1"/>
    <col min="6147" max="6147" width="35" style="785" customWidth="1"/>
    <col min="6148" max="6148" width="10.140625" style="785" customWidth="1"/>
    <col min="6149" max="6149" width="21.5703125" style="785" customWidth="1"/>
    <col min="6150" max="6150" width="23.5703125" style="785" customWidth="1"/>
    <col min="6151" max="6400" width="9.140625" style="785"/>
    <col min="6401" max="6401" width="10.140625" style="785" customWidth="1"/>
    <col min="6402" max="6402" width="27.28515625" style="785" customWidth="1"/>
    <col min="6403" max="6403" width="35" style="785" customWidth="1"/>
    <col min="6404" max="6404" width="10.140625" style="785" customWidth="1"/>
    <col min="6405" max="6405" width="21.5703125" style="785" customWidth="1"/>
    <col min="6406" max="6406" width="23.5703125" style="785" customWidth="1"/>
    <col min="6407" max="6656" width="9.140625" style="785"/>
    <col min="6657" max="6657" width="10.140625" style="785" customWidth="1"/>
    <col min="6658" max="6658" width="27.28515625" style="785" customWidth="1"/>
    <col min="6659" max="6659" width="35" style="785" customWidth="1"/>
    <col min="6660" max="6660" width="10.140625" style="785" customWidth="1"/>
    <col min="6661" max="6661" width="21.5703125" style="785" customWidth="1"/>
    <col min="6662" max="6662" width="23.5703125" style="785" customWidth="1"/>
    <col min="6663" max="6912" width="9.140625" style="785"/>
    <col min="6913" max="6913" width="10.140625" style="785" customWidth="1"/>
    <col min="6914" max="6914" width="27.28515625" style="785" customWidth="1"/>
    <col min="6915" max="6915" width="35" style="785" customWidth="1"/>
    <col min="6916" max="6916" width="10.140625" style="785" customWidth="1"/>
    <col min="6917" max="6917" width="21.5703125" style="785" customWidth="1"/>
    <col min="6918" max="6918" width="23.5703125" style="785" customWidth="1"/>
    <col min="6919" max="7168" width="9.140625" style="785"/>
    <col min="7169" max="7169" width="10.140625" style="785" customWidth="1"/>
    <col min="7170" max="7170" width="27.28515625" style="785" customWidth="1"/>
    <col min="7171" max="7171" width="35" style="785" customWidth="1"/>
    <col min="7172" max="7172" width="10.140625" style="785" customWidth="1"/>
    <col min="7173" max="7173" width="21.5703125" style="785" customWidth="1"/>
    <col min="7174" max="7174" width="23.5703125" style="785" customWidth="1"/>
    <col min="7175" max="7424" width="9.140625" style="785"/>
    <col min="7425" max="7425" width="10.140625" style="785" customWidth="1"/>
    <col min="7426" max="7426" width="27.28515625" style="785" customWidth="1"/>
    <col min="7427" max="7427" width="35" style="785" customWidth="1"/>
    <col min="7428" max="7428" width="10.140625" style="785" customWidth="1"/>
    <col min="7429" max="7429" width="21.5703125" style="785" customWidth="1"/>
    <col min="7430" max="7430" width="23.5703125" style="785" customWidth="1"/>
    <col min="7431" max="7680" width="9.140625" style="785"/>
    <col min="7681" max="7681" width="10.140625" style="785" customWidth="1"/>
    <col min="7682" max="7682" width="27.28515625" style="785" customWidth="1"/>
    <col min="7683" max="7683" width="35" style="785" customWidth="1"/>
    <col min="7684" max="7684" width="10.140625" style="785" customWidth="1"/>
    <col min="7685" max="7685" width="21.5703125" style="785" customWidth="1"/>
    <col min="7686" max="7686" width="23.5703125" style="785" customWidth="1"/>
    <col min="7687" max="7936" width="9.140625" style="785"/>
    <col min="7937" max="7937" width="10.140625" style="785" customWidth="1"/>
    <col min="7938" max="7938" width="27.28515625" style="785" customWidth="1"/>
    <col min="7939" max="7939" width="35" style="785" customWidth="1"/>
    <col min="7940" max="7940" width="10.140625" style="785" customWidth="1"/>
    <col min="7941" max="7941" width="21.5703125" style="785" customWidth="1"/>
    <col min="7942" max="7942" width="23.5703125" style="785" customWidth="1"/>
    <col min="7943" max="8192" width="9.140625" style="785"/>
    <col min="8193" max="8193" width="10.140625" style="785" customWidth="1"/>
    <col min="8194" max="8194" width="27.28515625" style="785" customWidth="1"/>
    <col min="8195" max="8195" width="35" style="785" customWidth="1"/>
    <col min="8196" max="8196" width="10.140625" style="785" customWidth="1"/>
    <col min="8197" max="8197" width="21.5703125" style="785" customWidth="1"/>
    <col min="8198" max="8198" width="23.5703125" style="785" customWidth="1"/>
    <col min="8199" max="8448" width="9.140625" style="785"/>
    <col min="8449" max="8449" width="10.140625" style="785" customWidth="1"/>
    <col min="8450" max="8450" width="27.28515625" style="785" customWidth="1"/>
    <col min="8451" max="8451" width="35" style="785" customWidth="1"/>
    <col min="8452" max="8452" width="10.140625" style="785" customWidth="1"/>
    <col min="8453" max="8453" width="21.5703125" style="785" customWidth="1"/>
    <col min="8454" max="8454" width="23.5703125" style="785" customWidth="1"/>
    <col min="8455" max="8704" width="9.140625" style="785"/>
    <col min="8705" max="8705" width="10.140625" style="785" customWidth="1"/>
    <col min="8706" max="8706" width="27.28515625" style="785" customWidth="1"/>
    <col min="8707" max="8707" width="35" style="785" customWidth="1"/>
    <col min="8708" max="8708" width="10.140625" style="785" customWidth="1"/>
    <col min="8709" max="8709" width="21.5703125" style="785" customWidth="1"/>
    <col min="8710" max="8710" width="23.5703125" style="785" customWidth="1"/>
    <col min="8711" max="8960" width="9.140625" style="785"/>
    <col min="8961" max="8961" width="10.140625" style="785" customWidth="1"/>
    <col min="8962" max="8962" width="27.28515625" style="785" customWidth="1"/>
    <col min="8963" max="8963" width="35" style="785" customWidth="1"/>
    <col min="8964" max="8964" width="10.140625" style="785" customWidth="1"/>
    <col min="8965" max="8965" width="21.5703125" style="785" customWidth="1"/>
    <col min="8966" max="8966" width="23.5703125" style="785" customWidth="1"/>
    <col min="8967" max="9216" width="9.140625" style="785"/>
    <col min="9217" max="9217" width="10.140625" style="785" customWidth="1"/>
    <col min="9218" max="9218" width="27.28515625" style="785" customWidth="1"/>
    <col min="9219" max="9219" width="35" style="785" customWidth="1"/>
    <col min="9220" max="9220" width="10.140625" style="785" customWidth="1"/>
    <col min="9221" max="9221" width="21.5703125" style="785" customWidth="1"/>
    <col min="9222" max="9222" width="23.5703125" style="785" customWidth="1"/>
    <col min="9223" max="9472" width="9.140625" style="785"/>
    <col min="9473" max="9473" width="10.140625" style="785" customWidth="1"/>
    <col min="9474" max="9474" width="27.28515625" style="785" customWidth="1"/>
    <col min="9475" max="9475" width="35" style="785" customWidth="1"/>
    <col min="9476" max="9476" width="10.140625" style="785" customWidth="1"/>
    <col min="9477" max="9477" width="21.5703125" style="785" customWidth="1"/>
    <col min="9478" max="9478" width="23.5703125" style="785" customWidth="1"/>
    <col min="9479" max="9728" width="9.140625" style="785"/>
    <col min="9729" max="9729" width="10.140625" style="785" customWidth="1"/>
    <col min="9730" max="9730" width="27.28515625" style="785" customWidth="1"/>
    <col min="9731" max="9731" width="35" style="785" customWidth="1"/>
    <col min="9732" max="9732" width="10.140625" style="785" customWidth="1"/>
    <col min="9733" max="9733" width="21.5703125" style="785" customWidth="1"/>
    <col min="9734" max="9734" width="23.5703125" style="785" customWidth="1"/>
    <col min="9735" max="9984" width="9.140625" style="785"/>
    <col min="9985" max="9985" width="10.140625" style="785" customWidth="1"/>
    <col min="9986" max="9986" width="27.28515625" style="785" customWidth="1"/>
    <col min="9987" max="9987" width="35" style="785" customWidth="1"/>
    <col min="9988" max="9988" width="10.140625" style="785" customWidth="1"/>
    <col min="9989" max="9989" width="21.5703125" style="785" customWidth="1"/>
    <col min="9990" max="9990" width="23.5703125" style="785" customWidth="1"/>
    <col min="9991" max="10240" width="9.140625" style="785"/>
    <col min="10241" max="10241" width="10.140625" style="785" customWidth="1"/>
    <col min="10242" max="10242" width="27.28515625" style="785" customWidth="1"/>
    <col min="10243" max="10243" width="35" style="785" customWidth="1"/>
    <col min="10244" max="10244" width="10.140625" style="785" customWidth="1"/>
    <col min="10245" max="10245" width="21.5703125" style="785" customWidth="1"/>
    <col min="10246" max="10246" width="23.5703125" style="785" customWidth="1"/>
    <col min="10247" max="10496" width="9.140625" style="785"/>
    <col min="10497" max="10497" width="10.140625" style="785" customWidth="1"/>
    <col min="10498" max="10498" width="27.28515625" style="785" customWidth="1"/>
    <col min="10499" max="10499" width="35" style="785" customWidth="1"/>
    <col min="10500" max="10500" width="10.140625" style="785" customWidth="1"/>
    <col min="10501" max="10501" width="21.5703125" style="785" customWidth="1"/>
    <col min="10502" max="10502" width="23.5703125" style="785" customWidth="1"/>
    <col min="10503" max="10752" width="9.140625" style="785"/>
    <col min="10753" max="10753" width="10.140625" style="785" customWidth="1"/>
    <col min="10754" max="10754" width="27.28515625" style="785" customWidth="1"/>
    <col min="10755" max="10755" width="35" style="785" customWidth="1"/>
    <col min="10756" max="10756" width="10.140625" style="785" customWidth="1"/>
    <col min="10757" max="10757" width="21.5703125" style="785" customWidth="1"/>
    <col min="10758" max="10758" width="23.5703125" style="785" customWidth="1"/>
    <col min="10759" max="11008" width="9.140625" style="785"/>
    <col min="11009" max="11009" width="10.140625" style="785" customWidth="1"/>
    <col min="11010" max="11010" width="27.28515625" style="785" customWidth="1"/>
    <col min="11011" max="11011" width="35" style="785" customWidth="1"/>
    <col min="11012" max="11012" width="10.140625" style="785" customWidth="1"/>
    <col min="11013" max="11013" width="21.5703125" style="785" customWidth="1"/>
    <col min="11014" max="11014" width="23.5703125" style="785" customWidth="1"/>
    <col min="11015" max="11264" width="9.140625" style="785"/>
    <col min="11265" max="11265" width="10.140625" style="785" customWidth="1"/>
    <col min="11266" max="11266" width="27.28515625" style="785" customWidth="1"/>
    <col min="11267" max="11267" width="35" style="785" customWidth="1"/>
    <col min="11268" max="11268" width="10.140625" style="785" customWidth="1"/>
    <col min="11269" max="11269" width="21.5703125" style="785" customWidth="1"/>
    <col min="11270" max="11270" width="23.5703125" style="785" customWidth="1"/>
    <col min="11271" max="11520" width="9.140625" style="785"/>
    <col min="11521" max="11521" width="10.140625" style="785" customWidth="1"/>
    <col min="11522" max="11522" width="27.28515625" style="785" customWidth="1"/>
    <col min="11523" max="11523" width="35" style="785" customWidth="1"/>
    <col min="11524" max="11524" width="10.140625" style="785" customWidth="1"/>
    <col min="11525" max="11525" width="21.5703125" style="785" customWidth="1"/>
    <col min="11526" max="11526" width="23.5703125" style="785" customWidth="1"/>
    <col min="11527" max="11776" width="9.140625" style="785"/>
    <col min="11777" max="11777" width="10.140625" style="785" customWidth="1"/>
    <col min="11778" max="11778" width="27.28515625" style="785" customWidth="1"/>
    <col min="11779" max="11779" width="35" style="785" customWidth="1"/>
    <col min="11780" max="11780" width="10.140625" style="785" customWidth="1"/>
    <col min="11781" max="11781" width="21.5703125" style="785" customWidth="1"/>
    <col min="11782" max="11782" width="23.5703125" style="785" customWidth="1"/>
    <col min="11783" max="12032" width="9.140625" style="785"/>
    <col min="12033" max="12033" width="10.140625" style="785" customWidth="1"/>
    <col min="12034" max="12034" width="27.28515625" style="785" customWidth="1"/>
    <col min="12035" max="12035" width="35" style="785" customWidth="1"/>
    <col min="12036" max="12036" width="10.140625" style="785" customWidth="1"/>
    <col min="12037" max="12037" width="21.5703125" style="785" customWidth="1"/>
    <col min="12038" max="12038" width="23.5703125" style="785" customWidth="1"/>
    <col min="12039" max="12288" width="9.140625" style="785"/>
    <col min="12289" max="12289" width="10.140625" style="785" customWidth="1"/>
    <col min="12290" max="12290" width="27.28515625" style="785" customWidth="1"/>
    <col min="12291" max="12291" width="35" style="785" customWidth="1"/>
    <col min="12292" max="12292" width="10.140625" style="785" customWidth="1"/>
    <col min="12293" max="12293" width="21.5703125" style="785" customWidth="1"/>
    <col min="12294" max="12294" width="23.5703125" style="785" customWidth="1"/>
    <col min="12295" max="12544" width="9.140625" style="785"/>
    <col min="12545" max="12545" width="10.140625" style="785" customWidth="1"/>
    <col min="12546" max="12546" width="27.28515625" style="785" customWidth="1"/>
    <col min="12547" max="12547" width="35" style="785" customWidth="1"/>
    <col min="12548" max="12548" width="10.140625" style="785" customWidth="1"/>
    <col min="12549" max="12549" width="21.5703125" style="785" customWidth="1"/>
    <col min="12550" max="12550" width="23.5703125" style="785" customWidth="1"/>
    <col min="12551" max="12800" width="9.140625" style="785"/>
    <col min="12801" max="12801" width="10.140625" style="785" customWidth="1"/>
    <col min="12802" max="12802" width="27.28515625" style="785" customWidth="1"/>
    <col min="12803" max="12803" width="35" style="785" customWidth="1"/>
    <col min="12804" max="12804" width="10.140625" style="785" customWidth="1"/>
    <col min="12805" max="12805" width="21.5703125" style="785" customWidth="1"/>
    <col min="12806" max="12806" width="23.5703125" style="785" customWidth="1"/>
    <col min="12807" max="13056" width="9.140625" style="785"/>
    <col min="13057" max="13057" width="10.140625" style="785" customWidth="1"/>
    <col min="13058" max="13058" width="27.28515625" style="785" customWidth="1"/>
    <col min="13059" max="13059" width="35" style="785" customWidth="1"/>
    <col min="13060" max="13060" width="10.140625" style="785" customWidth="1"/>
    <col min="13061" max="13061" width="21.5703125" style="785" customWidth="1"/>
    <col min="13062" max="13062" width="23.5703125" style="785" customWidth="1"/>
    <col min="13063" max="13312" width="9.140625" style="785"/>
    <col min="13313" max="13313" width="10.140625" style="785" customWidth="1"/>
    <col min="13314" max="13314" width="27.28515625" style="785" customWidth="1"/>
    <col min="13315" max="13315" width="35" style="785" customWidth="1"/>
    <col min="13316" max="13316" width="10.140625" style="785" customWidth="1"/>
    <col min="13317" max="13317" width="21.5703125" style="785" customWidth="1"/>
    <col min="13318" max="13318" width="23.5703125" style="785" customWidth="1"/>
    <col min="13319" max="13568" width="9.140625" style="785"/>
    <col min="13569" max="13569" width="10.140625" style="785" customWidth="1"/>
    <col min="13570" max="13570" width="27.28515625" style="785" customWidth="1"/>
    <col min="13571" max="13571" width="35" style="785" customWidth="1"/>
    <col min="13572" max="13572" width="10.140625" style="785" customWidth="1"/>
    <col min="13573" max="13573" width="21.5703125" style="785" customWidth="1"/>
    <col min="13574" max="13574" width="23.5703125" style="785" customWidth="1"/>
    <col min="13575" max="13824" width="9.140625" style="785"/>
    <col min="13825" max="13825" width="10.140625" style="785" customWidth="1"/>
    <col min="13826" max="13826" width="27.28515625" style="785" customWidth="1"/>
    <col min="13827" max="13827" width="35" style="785" customWidth="1"/>
    <col min="13828" max="13828" width="10.140625" style="785" customWidth="1"/>
    <col min="13829" max="13829" width="21.5703125" style="785" customWidth="1"/>
    <col min="13830" max="13830" width="23.5703125" style="785" customWidth="1"/>
    <col min="13831" max="14080" width="9.140625" style="785"/>
    <col min="14081" max="14081" width="10.140625" style="785" customWidth="1"/>
    <col min="14082" max="14082" width="27.28515625" style="785" customWidth="1"/>
    <col min="14083" max="14083" width="35" style="785" customWidth="1"/>
    <col min="14084" max="14084" width="10.140625" style="785" customWidth="1"/>
    <col min="14085" max="14085" width="21.5703125" style="785" customWidth="1"/>
    <col min="14086" max="14086" width="23.5703125" style="785" customWidth="1"/>
    <col min="14087" max="14336" width="9.140625" style="785"/>
    <col min="14337" max="14337" width="10.140625" style="785" customWidth="1"/>
    <col min="14338" max="14338" width="27.28515625" style="785" customWidth="1"/>
    <col min="14339" max="14339" width="35" style="785" customWidth="1"/>
    <col min="14340" max="14340" width="10.140625" style="785" customWidth="1"/>
    <col min="14341" max="14341" width="21.5703125" style="785" customWidth="1"/>
    <col min="14342" max="14342" width="23.5703125" style="785" customWidth="1"/>
    <col min="14343" max="14592" width="9.140625" style="785"/>
    <col min="14593" max="14593" width="10.140625" style="785" customWidth="1"/>
    <col min="14594" max="14594" width="27.28515625" style="785" customWidth="1"/>
    <col min="14595" max="14595" width="35" style="785" customWidth="1"/>
    <col min="14596" max="14596" width="10.140625" style="785" customWidth="1"/>
    <col min="14597" max="14597" width="21.5703125" style="785" customWidth="1"/>
    <col min="14598" max="14598" width="23.5703125" style="785" customWidth="1"/>
    <col min="14599" max="14848" width="9.140625" style="785"/>
    <col min="14849" max="14849" width="10.140625" style="785" customWidth="1"/>
    <col min="14850" max="14850" width="27.28515625" style="785" customWidth="1"/>
    <col min="14851" max="14851" width="35" style="785" customWidth="1"/>
    <col min="14852" max="14852" width="10.140625" style="785" customWidth="1"/>
    <col min="14853" max="14853" width="21.5703125" style="785" customWidth="1"/>
    <col min="14854" max="14854" width="23.5703125" style="785" customWidth="1"/>
    <col min="14855" max="15104" width="9.140625" style="785"/>
    <col min="15105" max="15105" width="10.140625" style="785" customWidth="1"/>
    <col min="15106" max="15106" width="27.28515625" style="785" customWidth="1"/>
    <col min="15107" max="15107" width="35" style="785" customWidth="1"/>
    <col min="15108" max="15108" width="10.140625" style="785" customWidth="1"/>
    <col min="15109" max="15109" width="21.5703125" style="785" customWidth="1"/>
    <col min="15110" max="15110" width="23.5703125" style="785" customWidth="1"/>
    <col min="15111" max="15360" width="9.140625" style="785"/>
    <col min="15361" max="15361" width="10.140625" style="785" customWidth="1"/>
    <col min="15362" max="15362" width="27.28515625" style="785" customWidth="1"/>
    <col min="15363" max="15363" width="35" style="785" customWidth="1"/>
    <col min="15364" max="15364" width="10.140625" style="785" customWidth="1"/>
    <col min="15365" max="15365" width="21.5703125" style="785" customWidth="1"/>
    <col min="15366" max="15366" width="23.5703125" style="785" customWidth="1"/>
    <col min="15367" max="15616" width="9.140625" style="785"/>
    <col min="15617" max="15617" width="10.140625" style="785" customWidth="1"/>
    <col min="15618" max="15618" width="27.28515625" style="785" customWidth="1"/>
    <col min="15619" max="15619" width="35" style="785" customWidth="1"/>
    <col min="15620" max="15620" width="10.140625" style="785" customWidth="1"/>
    <col min="15621" max="15621" width="21.5703125" style="785" customWidth="1"/>
    <col min="15622" max="15622" width="23.5703125" style="785" customWidth="1"/>
    <col min="15623" max="15872" width="9.140625" style="785"/>
    <col min="15873" max="15873" width="10.140625" style="785" customWidth="1"/>
    <col min="15874" max="15874" width="27.28515625" style="785" customWidth="1"/>
    <col min="15875" max="15875" width="35" style="785" customWidth="1"/>
    <col min="15876" max="15876" width="10.140625" style="785" customWidth="1"/>
    <col min="15877" max="15877" width="21.5703125" style="785" customWidth="1"/>
    <col min="15878" max="15878" width="23.5703125" style="785" customWidth="1"/>
    <col min="15879" max="16128" width="9.140625" style="785"/>
    <col min="16129" max="16129" width="10.140625" style="785" customWidth="1"/>
    <col min="16130" max="16130" width="27.28515625" style="785" customWidth="1"/>
    <col min="16131" max="16131" width="35" style="785" customWidth="1"/>
    <col min="16132" max="16132" width="10.140625" style="785" customWidth="1"/>
    <col min="16133" max="16133" width="21.5703125" style="785" customWidth="1"/>
    <col min="16134" max="16134" width="23.5703125" style="785" customWidth="1"/>
    <col min="16135" max="16384" width="9.140625" style="785"/>
  </cols>
  <sheetData>
    <row r="2" spans="1:8" ht="17.25" x14ac:dyDescent="0.2">
      <c r="A2" s="5" t="s">
        <v>78</v>
      </c>
      <c r="B2" s="812" t="str">
        <f>'1.'!U20</f>
        <v>0466398071</v>
      </c>
      <c r="C2" s="778"/>
      <c r="D2" s="784"/>
      <c r="E2" s="784"/>
      <c r="F2" s="782" t="s">
        <v>1115</v>
      </c>
    </row>
    <row r="3" spans="1:8" ht="17.25" x14ac:dyDescent="0.2">
      <c r="A3" s="784"/>
      <c r="B3" s="778"/>
      <c r="C3" s="778"/>
      <c r="D3" s="784"/>
      <c r="E3" s="784"/>
      <c r="F3" s="786"/>
    </row>
    <row r="4" spans="1:8" ht="12.75" x14ac:dyDescent="0.2">
      <c r="A4" s="861" t="s">
        <v>359</v>
      </c>
      <c r="B4" s="861"/>
      <c r="C4" s="861"/>
      <c r="D4" s="861"/>
      <c r="E4" s="861"/>
      <c r="F4" s="861"/>
    </row>
    <row r="5" spans="1:8" ht="15" x14ac:dyDescent="0.2">
      <c r="A5" s="787"/>
      <c r="B5" s="787"/>
      <c r="C5" s="787"/>
      <c r="D5" s="787"/>
      <c r="E5" s="787"/>
      <c r="F5" s="787"/>
    </row>
    <row r="6" spans="1:8" x14ac:dyDescent="0.2">
      <c r="A6" s="862" t="s">
        <v>1153</v>
      </c>
      <c r="B6" s="862"/>
      <c r="C6" s="862"/>
      <c r="D6" s="862"/>
      <c r="E6" s="862"/>
      <c r="F6" s="862"/>
    </row>
    <row r="7" spans="1:8" ht="22.5" customHeight="1" x14ac:dyDescent="0.2">
      <c r="A7" s="862"/>
      <c r="B7" s="862"/>
      <c r="C7" s="862"/>
      <c r="D7" s="862"/>
      <c r="E7" s="862"/>
      <c r="F7" s="862"/>
    </row>
    <row r="8" spans="1:8" ht="12.75" x14ac:dyDescent="0.2">
      <c r="A8" s="788"/>
      <c r="B8" s="788"/>
      <c r="C8" s="788"/>
      <c r="D8" s="788"/>
      <c r="E8" s="788"/>
      <c r="F8" s="788"/>
    </row>
    <row r="9" spans="1:8" ht="12.75" customHeight="1" x14ac:dyDescent="0.2">
      <c r="A9" s="862" t="s">
        <v>1154</v>
      </c>
      <c r="B9" s="862"/>
      <c r="C9" s="862"/>
      <c r="D9" s="862"/>
      <c r="E9" s="862"/>
      <c r="F9" s="862"/>
    </row>
    <row r="10" spans="1:8" ht="12.75" customHeight="1" x14ac:dyDescent="0.2">
      <c r="A10" s="862"/>
      <c r="B10" s="862"/>
      <c r="C10" s="862"/>
      <c r="D10" s="862"/>
      <c r="E10" s="862"/>
      <c r="F10" s="862"/>
    </row>
    <row r="11" spans="1:8" ht="12.75" customHeight="1" x14ac:dyDescent="0.2">
      <c r="A11" s="806"/>
      <c r="B11" s="806"/>
      <c r="C11" s="806"/>
      <c r="D11" s="806"/>
      <c r="E11" s="806"/>
      <c r="F11" s="806"/>
    </row>
    <row r="12" spans="1:8" ht="33" customHeight="1" x14ac:dyDescent="0.2">
      <c r="A12" s="863" t="s">
        <v>1155</v>
      </c>
      <c r="B12" s="863"/>
      <c r="C12" s="863"/>
      <c r="D12" s="863"/>
      <c r="E12" s="863"/>
      <c r="F12" s="863"/>
      <c r="G12" s="789"/>
      <c r="H12" s="789"/>
    </row>
    <row r="13" spans="1:8" x14ac:dyDescent="0.2">
      <c r="A13" s="733"/>
      <c r="B13" s="733"/>
      <c r="C13" s="733"/>
      <c r="D13" s="733"/>
      <c r="E13" s="733"/>
      <c r="F13" s="733"/>
      <c r="G13" s="789"/>
      <c r="H13" s="789"/>
    </row>
    <row r="14" spans="1:8" ht="12.75" x14ac:dyDescent="0.2">
      <c r="A14" s="790" t="s">
        <v>1147</v>
      </c>
      <c r="B14" t="s">
        <v>1156</v>
      </c>
      <c r="C14"/>
      <c r="D14"/>
      <c r="E14"/>
      <c r="F14"/>
      <c r="G14"/>
      <c r="H14"/>
    </row>
    <row r="15" spans="1:8" ht="12.75" x14ac:dyDescent="0.2">
      <c r="A15" s="790" t="s">
        <v>1148</v>
      </c>
      <c r="B15" t="s">
        <v>1157</v>
      </c>
      <c r="C15"/>
      <c r="D15"/>
      <c r="E15"/>
      <c r="F15"/>
      <c r="G15"/>
      <c r="H15"/>
    </row>
    <row r="16" spans="1:8" ht="12.75" x14ac:dyDescent="0.2">
      <c r="A16" s="790" t="s">
        <v>1149</v>
      </c>
      <c r="B16" t="s">
        <v>1164</v>
      </c>
      <c r="C16"/>
      <c r="D16"/>
      <c r="E16"/>
      <c r="F16"/>
      <c r="G16"/>
      <c r="H16"/>
    </row>
    <row r="17" spans="1:8" ht="12.75" x14ac:dyDescent="0.2">
      <c r="A17" s="790" t="s">
        <v>1150</v>
      </c>
      <c r="B17" t="s">
        <v>1165</v>
      </c>
      <c r="C17"/>
      <c r="D17"/>
      <c r="E17"/>
      <c r="F17"/>
      <c r="G17"/>
      <c r="H17"/>
    </row>
    <row r="18" spans="1:8" ht="6.75" customHeight="1" x14ac:dyDescent="0.2">
      <c r="A18" s="790"/>
      <c r="B18"/>
      <c r="C18"/>
      <c r="D18"/>
      <c r="E18"/>
      <c r="F18"/>
      <c r="G18"/>
      <c r="H18"/>
    </row>
    <row r="19" spans="1:8" ht="12.75" x14ac:dyDescent="0.2">
      <c r="A19" s="862" t="s">
        <v>1158</v>
      </c>
      <c r="B19" s="862"/>
      <c r="C19" s="862"/>
      <c r="D19" s="862"/>
      <c r="E19" s="862"/>
      <c r="F19" s="862"/>
      <c r="G19"/>
      <c r="H19"/>
    </row>
    <row r="20" spans="1:8" ht="36" customHeight="1" x14ac:dyDescent="0.2">
      <c r="A20" s="862"/>
      <c r="B20" s="862"/>
      <c r="C20" s="862"/>
      <c r="D20" s="862"/>
      <c r="E20" s="862"/>
      <c r="F20" s="862"/>
      <c r="G20"/>
      <c r="H20"/>
    </row>
    <row r="21" spans="1:8" ht="12.75" x14ac:dyDescent="0.2">
      <c r="A21" s="788"/>
      <c r="B21" s="788"/>
      <c r="C21" s="788"/>
      <c r="D21" s="788"/>
      <c r="E21" s="788"/>
      <c r="F21" s="788"/>
      <c r="G21"/>
      <c r="H21"/>
    </row>
    <row r="22" spans="1:8" ht="38.25" x14ac:dyDescent="0.2">
      <c r="A22" s="864" t="s">
        <v>88</v>
      </c>
      <c r="B22" s="865"/>
      <c r="C22" s="865"/>
      <c r="D22" s="866"/>
      <c r="E22" s="805" t="s">
        <v>1159</v>
      </c>
      <c r="F22" s="791" t="s">
        <v>1160</v>
      </c>
    </row>
    <row r="23" spans="1:8" ht="17.25" x14ac:dyDescent="0.2">
      <c r="A23" s="792"/>
      <c r="B23" s="793"/>
      <c r="C23" s="793"/>
      <c r="D23" s="794"/>
      <c r="E23" s="795"/>
      <c r="F23" s="795"/>
    </row>
    <row r="24" spans="1:8" ht="17.25" x14ac:dyDescent="0.2">
      <c r="A24" s="796"/>
      <c r="B24" s="778"/>
      <c r="C24" s="778"/>
      <c r="D24" s="797"/>
      <c r="E24" s="798"/>
      <c r="F24" s="798"/>
    </row>
    <row r="25" spans="1:8" ht="17.25" x14ac:dyDescent="0.2">
      <c r="A25" s="796"/>
      <c r="B25" s="778"/>
      <c r="C25" s="778"/>
      <c r="D25" s="797"/>
      <c r="E25" s="798"/>
      <c r="F25" s="798"/>
    </row>
    <row r="26" spans="1:8" ht="17.25" x14ac:dyDescent="0.2">
      <c r="A26" s="796"/>
      <c r="B26" s="778"/>
      <c r="C26" s="778"/>
      <c r="D26" s="797"/>
      <c r="E26" s="798"/>
      <c r="F26" s="798"/>
    </row>
    <row r="27" spans="1:8" ht="17.25" x14ac:dyDescent="0.2">
      <c r="A27" s="796"/>
      <c r="B27" s="778"/>
      <c r="C27" s="778"/>
      <c r="D27" s="797"/>
      <c r="E27" s="798"/>
      <c r="F27" s="798"/>
    </row>
    <row r="28" spans="1:8" ht="17.25" x14ac:dyDescent="0.2">
      <c r="A28" s="796"/>
      <c r="B28" s="778"/>
      <c r="C28" s="778"/>
      <c r="D28" s="797"/>
      <c r="E28" s="798"/>
      <c r="F28" s="798"/>
    </row>
    <row r="29" spans="1:8" ht="17.25" x14ac:dyDescent="0.2">
      <c r="A29" s="796"/>
      <c r="B29" s="778"/>
      <c r="C29" s="778"/>
      <c r="D29" s="797"/>
      <c r="E29" s="798"/>
      <c r="F29" s="798"/>
    </row>
    <row r="30" spans="1:8" ht="17.25" x14ac:dyDescent="0.2">
      <c r="A30" s="796"/>
      <c r="B30" s="778"/>
      <c r="C30" s="778"/>
      <c r="D30" s="797"/>
      <c r="E30" s="798"/>
      <c r="F30" s="798"/>
    </row>
    <row r="31" spans="1:8" ht="17.25" x14ac:dyDescent="0.2">
      <c r="A31" s="799"/>
      <c r="B31" s="800"/>
      <c r="C31" s="800"/>
      <c r="D31" s="801"/>
      <c r="E31" s="802"/>
      <c r="F31" s="802"/>
    </row>
    <row r="32" spans="1:8" ht="17.25" x14ac:dyDescent="0.2">
      <c r="A32" s="803" t="s">
        <v>1151</v>
      </c>
      <c r="B32" s="860" t="s">
        <v>1161</v>
      </c>
      <c r="C32" s="860"/>
      <c r="D32" s="778"/>
      <c r="E32" s="778"/>
      <c r="F32" s="778"/>
    </row>
    <row r="33" spans="1:2" ht="12.75" x14ac:dyDescent="0.2">
      <c r="A33" s="804" t="s">
        <v>1152</v>
      </c>
      <c r="B33" s="83" t="s">
        <v>1162</v>
      </c>
    </row>
  </sheetData>
  <mergeCells count="7">
    <mergeCell ref="B32:C32"/>
    <mergeCell ref="A4:F4"/>
    <mergeCell ref="A6:F7"/>
    <mergeCell ref="A12:F12"/>
    <mergeCell ref="A19:F20"/>
    <mergeCell ref="A22:D22"/>
    <mergeCell ref="A9:F10"/>
  </mergeCells>
  <hyperlinks>
    <hyperlink ref="A14" location="_ftn2" display="_ftn2" xr:uid="{6758906B-5C55-4C91-A907-F9A6A9A63BA6}"/>
  </hyperlink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C354"/>
  <sheetViews>
    <sheetView showZeros="0" workbookViewId="0">
      <selection activeCell="B1" sqref="B1:E1"/>
    </sheetView>
  </sheetViews>
  <sheetFormatPr defaultColWidth="11.42578125" defaultRowHeight="12.75" x14ac:dyDescent="0.2"/>
  <cols>
    <col min="1" max="1" width="6.85546875" style="68" customWidth="1"/>
    <col min="2" max="6" width="9.140625" style="68" customWidth="1"/>
    <col min="7" max="7" width="11.140625" style="68" customWidth="1"/>
    <col min="8" max="8" width="12.85546875" style="68" customWidth="1"/>
    <col min="9" max="9" width="10.28515625" style="68" customWidth="1"/>
    <col min="10" max="10" width="10.42578125" style="68" customWidth="1"/>
    <col min="11" max="11" width="11" style="68" customWidth="1"/>
    <col min="12" max="12" width="11.42578125" style="68" customWidth="1"/>
    <col min="13" max="13" width="11.42578125" style="69" customWidth="1"/>
    <col min="14" max="17" width="11.42578125" style="68"/>
    <col min="18" max="18" width="13.28515625" style="68" customWidth="1"/>
    <col min="19" max="19" width="10.5703125" style="68" customWidth="1"/>
    <col min="20" max="20" width="11.42578125" style="68" customWidth="1"/>
    <col min="21" max="21" width="12.28515625" style="68" customWidth="1"/>
    <col min="22" max="23" width="11.42578125" style="68"/>
    <col min="24" max="24" width="12.140625" style="68" customWidth="1"/>
    <col min="25" max="29" width="13.28515625" style="68" customWidth="1"/>
    <col min="30" max="16384" width="11.42578125" style="68"/>
  </cols>
  <sheetData>
    <row r="1" spans="1:29" x14ac:dyDescent="0.2">
      <c r="A1" s="675" t="s">
        <v>801</v>
      </c>
      <c r="B1" s="978" t="str">
        <f>'1.'!U20</f>
        <v>0466398071</v>
      </c>
      <c r="C1" s="979"/>
      <c r="D1" s="979"/>
      <c r="E1" s="980"/>
      <c r="F1" s="981" t="s">
        <v>1192</v>
      </c>
      <c r="G1" s="982"/>
    </row>
    <row r="2" spans="1:29" x14ac:dyDescent="0.2">
      <c r="A2" s="983"/>
      <c r="B2" s="983"/>
      <c r="C2" s="983"/>
      <c r="D2" s="983"/>
    </row>
    <row r="3" spans="1:29" ht="15.75" x14ac:dyDescent="0.2">
      <c r="A3" s="514" t="s">
        <v>918</v>
      </c>
      <c r="B3" s="514"/>
      <c r="C3" s="514"/>
      <c r="D3" s="514"/>
      <c r="E3" s="514"/>
      <c r="F3" s="514"/>
      <c r="G3" s="514"/>
      <c r="H3" s="514"/>
      <c r="I3" s="515"/>
      <c r="J3" s="515"/>
      <c r="K3" s="515"/>
      <c r="L3" s="515"/>
      <c r="M3" s="515"/>
      <c r="N3" s="515"/>
      <c r="O3" s="515"/>
      <c r="P3" s="515"/>
      <c r="Q3" s="515"/>
      <c r="R3" s="514"/>
      <c r="S3" s="514"/>
      <c r="T3" s="514"/>
      <c r="U3" s="514"/>
      <c r="V3" s="514"/>
      <c r="W3" s="514"/>
      <c r="X3" s="514"/>
      <c r="Y3" s="514"/>
      <c r="Z3" s="514"/>
      <c r="AA3" s="514"/>
      <c r="AB3" s="514"/>
      <c r="AC3" s="514"/>
    </row>
    <row r="4" spans="1:29" x14ac:dyDescent="0.2">
      <c r="A4" s="35"/>
      <c r="B4" s="37"/>
      <c r="C4" s="7"/>
      <c r="H4" s="596" t="s">
        <v>18</v>
      </c>
      <c r="I4" s="596" t="s">
        <v>19</v>
      </c>
      <c r="J4" s="596" t="s">
        <v>20</v>
      </c>
      <c r="K4" s="596" t="s">
        <v>21</v>
      </c>
      <c r="L4" s="596" t="s">
        <v>22</v>
      </c>
      <c r="M4" s="596" t="s">
        <v>23</v>
      </c>
      <c r="N4" s="596" t="s">
        <v>24</v>
      </c>
      <c r="O4" s="596" t="s">
        <v>25</v>
      </c>
      <c r="P4" s="596" t="s">
        <v>26</v>
      </c>
      <c r="Q4" s="596" t="s">
        <v>27</v>
      </c>
      <c r="R4" s="596" t="s">
        <v>28</v>
      </c>
      <c r="S4" s="596" t="s">
        <v>29</v>
      </c>
      <c r="T4" s="596" t="s">
        <v>30</v>
      </c>
      <c r="U4" s="596" t="s">
        <v>31</v>
      </c>
      <c r="V4" s="596" t="s">
        <v>32</v>
      </c>
      <c r="W4" s="596" t="s">
        <v>33</v>
      </c>
      <c r="X4" s="596" t="s">
        <v>34</v>
      </c>
      <c r="Y4" s="596" t="s">
        <v>926</v>
      </c>
      <c r="Z4" s="596" t="s">
        <v>928</v>
      </c>
      <c r="AA4" s="596" t="s">
        <v>35</v>
      </c>
      <c r="AB4" s="596" t="s">
        <v>931</v>
      </c>
      <c r="AC4" s="596" t="s">
        <v>933</v>
      </c>
    </row>
    <row r="5" spans="1:29" ht="39" customHeight="1" x14ac:dyDescent="0.25">
      <c r="A5" s="516"/>
      <c r="B5" s="516"/>
      <c r="C5" s="516"/>
      <c r="D5" s="516"/>
      <c r="E5" s="516"/>
      <c r="F5" s="516"/>
      <c r="G5" s="516"/>
      <c r="H5" s="597" t="s">
        <v>297</v>
      </c>
      <c r="I5" s="597" t="s">
        <v>284</v>
      </c>
      <c r="J5" s="597" t="s">
        <v>355</v>
      </c>
      <c r="K5" s="597" t="s">
        <v>356</v>
      </c>
      <c r="L5" s="597" t="s">
        <v>285</v>
      </c>
      <c r="M5" s="597" t="s">
        <v>286</v>
      </c>
      <c r="N5" s="597" t="s">
        <v>287</v>
      </c>
      <c r="O5" s="597" t="s">
        <v>289</v>
      </c>
      <c r="P5" s="597" t="s">
        <v>288</v>
      </c>
      <c r="Q5" s="597" t="s">
        <v>290</v>
      </c>
      <c r="R5" s="597" t="s">
        <v>291</v>
      </c>
      <c r="S5" s="597" t="s">
        <v>292</v>
      </c>
      <c r="T5" s="597" t="s">
        <v>924</v>
      </c>
      <c r="U5" s="597" t="s">
        <v>923</v>
      </c>
      <c r="V5" s="597" t="s">
        <v>293</v>
      </c>
      <c r="W5" s="597" t="s">
        <v>925</v>
      </c>
      <c r="X5" s="597" t="s">
        <v>357</v>
      </c>
      <c r="Y5" s="597" t="s">
        <v>927</v>
      </c>
      <c r="Z5" s="597" t="s">
        <v>929</v>
      </c>
      <c r="AA5" s="597" t="s">
        <v>930</v>
      </c>
      <c r="AB5" s="597" t="s">
        <v>934</v>
      </c>
      <c r="AC5" s="597" t="s">
        <v>932</v>
      </c>
    </row>
    <row r="6" spans="1:29" ht="14.25" customHeight="1" x14ac:dyDescent="0.3">
      <c r="A6" s="517" t="s">
        <v>273</v>
      </c>
      <c r="B6" s="518"/>
      <c r="C6" s="517"/>
      <c r="D6" s="517"/>
      <c r="E6" s="517"/>
      <c r="F6" s="517"/>
      <c r="G6" s="517"/>
      <c r="H6" s="70"/>
      <c r="I6" s="70"/>
      <c r="J6" s="70"/>
      <c r="K6" s="70"/>
      <c r="L6" s="70"/>
      <c r="M6" s="70"/>
      <c r="N6" s="70"/>
      <c r="O6" s="70"/>
      <c r="P6" s="70"/>
      <c r="Q6" s="70"/>
      <c r="R6" s="70"/>
      <c r="S6" s="70"/>
      <c r="T6" s="70"/>
      <c r="U6" s="70"/>
      <c r="V6" s="70"/>
      <c r="W6" s="70"/>
      <c r="X6" s="70"/>
      <c r="Y6" s="70"/>
      <c r="Z6" s="70"/>
      <c r="AA6" s="70"/>
      <c r="AB6" s="70"/>
      <c r="AC6" s="70"/>
    </row>
    <row r="7" spans="1:29" ht="15" x14ac:dyDescent="0.25">
      <c r="A7" s="385"/>
      <c r="B7" s="519"/>
      <c r="C7" s="520"/>
      <c r="D7" s="385"/>
      <c r="E7" s="385"/>
      <c r="F7" s="385"/>
      <c r="G7" s="385"/>
      <c r="H7" s="516"/>
      <c r="I7" s="516"/>
      <c r="J7" s="71"/>
      <c r="K7" s="516"/>
      <c r="L7" s="516"/>
      <c r="M7" s="516"/>
      <c r="N7" s="516"/>
      <c r="O7" s="71"/>
      <c r="P7" s="71"/>
      <c r="Q7" s="71"/>
      <c r="R7" s="71"/>
      <c r="S7" s="71"/>
    </row>
    <row r="8" spans="1:29" x14ac:dyDescent="0.2">
      <c r="A8" s="108" t="s">
        <v>141</v>
      </c>
      <c r="C8" s="520"/>
      <c r="D8" s="385"/>
      <c r="E8" s="385"/>
      <c r="F8" s="385"/>
      <c r="G8" s="385"/>
      <c r="H8" s="521"/>
      <c r="I8" s="521"/>
      <c r="J8" s="521"/>
      <c r="K8" s="521"/>
      <c r="L8" s="521"/>
      <c r="M8" s="521"/>
      <c r="N8" s="521"/>
      <c r="O8" s="521"/>
      <c r="P8" s="521"/>
      <c r="Q8" s="521"/>
      <c r="R8" s="521"/>
      <c r="S8" s="521"/>
      <c r="T8" s="521"/>
      <c r="U8" s="521"/>
      <c r="V8" s="521"/>
      <c r="W8" s="521"/>
      <c r="X8" s="521"/>
      <c r="Y8" s="521"/>
      <c r="Z8" s="521"/>
      <c r="AA8" s="521"/>
      <c r="AB8" s="521"/>
      <c r="AC8" s="521"/>
    </row>
    <row r="9" spans="1:29" x14ac:dyDescent="0.2">
      <c r="A9" s="108"/>
      <c r="C9" s="520"/>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row>
    <row r="10" spans="1:29" x14ac:dyDescent="0.2">
      <c r="A10" s="108" t="s">
        <v>142</v>
      </c>
      <c r="C10" s="520"/>
      <c r="D10" s="385"/>
      <c r="E10" s="385"/>
      <c r="F10" s="385"/>
      <c r="G10" s="385"/>
      <c r="H10" s="521">
        <f>SUM(H11:H13)</f>
        <v>0</v>
      </c>
      <c r="I10" s="521">
        <f t="shared" ref="I10:Y10" si="0">SUM(I11:I13)</f>
        <v>0</v>
      </c>
      <c r="J10" s="521">
        <f t="shared" si="0"/>
        <v>0</v>
      </c>
      <c r="K10" s="521">
        <f t="shared" si="0"/>
        <v>0</v>
      </c>
      <c r="L10" s="521">
        <f t="shared" si="0"/>
        <v>0</v>
      </c>
      <c r="M10" s="521">
        <f t="shared" si="0"/>
        <v>0</v>
      </c>
      <c r="N10" s="521">
        <f t="shared" si="0"/>
        <v>0</v>
      </c>
      <c r="O10" s="521">
        <f t="shared" si="0"/>
        <v>0</v>
      </c>
      <c r="P10" s="521">
        <f t="shared" si="0"/>
        <v>0</v>
      </c>
      <c r="Q10" s="521">
        <f t="shared" si="0"/>
        <v>0</v>
      </c>
      <c r="R10" s="521">
        <f t="shared" si="0"/>
        <v>0</v>
      </c>
      <c r="S10" s="521">
        <f t="shared" si="0"/>
        <v>0</v>
      </c>
      <c r="T10" s="521">
        <f t="shared" si="0"/>
        <v>0</v>
      </c>
      <c r="U10" s="521">
        <f t="shared" si="0"/>
        <v>0</v>
      </c>
      <c r="V10" s="521">
        <f t="shared" si="0"/>
        <v>0</v>
      </c>
      <c r="W10" s="521">
        <f t="shared" si="0"/>
        <v>0</v>
      </c>
      <c r="X10" s="521">
        <f t="shared" si="0"/>
        <v>0</v>
      </c>
      <c r="Y10" s="521">
        <f t="shared" si="0"/>
        <v>0</v>
      </c>
      <c r="Z10" s="521">
        <f t="shared" ref="Z10" si="1">SUM(Z11:Z13)</f>
        <v>0</v>
      </c>
      <c r="AA10" s="521">
        <f t="shared" ref="AA10" si="2">SUM(AA11:AA13)</f>
        <v>0</v>
      </c>
      <c r="AB10" s="521"/>
      <c r="AC10" s="521">
        <f t="shared" ref="AC10" si="3">SUM(AC11:AC13)</f>
        <v>0</v>
      </c>
    </row>
    <row r="11" spans="1:29" x14ac:dyDescent="0.2">
      <c r="A11" s="108" t="s">
        <v>146</v>
      </c>
      <c r="C11" s="520"/>
      <c r="D11" s="385"/>
      <c r="E11" s="385"/>
      <c r="F11" s="385"/>
      <c r="G11" s="385"/>
      <c r="H11" s="354"/>
      <c r="I11" s="354"/>
      <c r="J11" s="354"/>
      <c r="K11" s="354"/>
      <c r="L11" s="354"/>
      <c r="M11" s="354"/>
      <c r="N11" s="354"/>
      <c r="O11" s="354"/>
      <c r="P11" s="354"/>
      <c r="Q11" s="354"/>
      <c r="R11" s="354"/>
      <c r="S11" s="354"/>
      <c r="T11" s="354"/>
      <c r="U11" s="354"/>
      <c r="V11" s="354"/>
      <c r="W11" s="354"/>
      <c r="X11" s="354"/>
      <c r="Y11" s="354"/>
      <c r="Z11" s="354"/>
      <c r="AA11" s="354"/>
      <c r="AB11" s="354"/>
      <c r="AC11" s="354"/>
    </row>
    <row r="12" spans="1:29" x14ac:dyDescent="0.2">
      <c r="A12" s="108" t="s">
        <v>147</v>
      </c>
      <c r="C12" s="520"/>
      <c r="D12" s="385"/>
      <c r="E12" s="385"/>
      <c r="F12" s="385"/>
      <c r="G12" s="385"/>
      <c r="H12" s="354"/>
      <c r="I12" s="354"/>
      <c r="J12" s="354"/>
      <c r="K12" s="354"/>
      <c r="L12" s="354"/>
      <c r="M12" s="354"/>
      <c r="N12" s="354"/>
      <c r="O12" s="354"/>
      <c r="P12" s="354"/>
      <c r="Q12" s="354"/>
      <c r="R12" s="354"/>
      <c r="S12" s="354"/>
      <c r="T12" s="354"/>
      <c r="U12" s="354"/>
      <c r="V12" s="354"/>
      <c r="W12" s="354"/>
      <c r="X12" s="354"/>
      <c r="Y12" s="354"/>
      <c r="Z12" s="354"/>
      <c r="AA12" s="354"/>
      <c r="AB12" s="354"/>
      <c r="AC12" s="354"/>
    </row>
    <row r="13" spans="1:29" x14ac:dyDescent="0.2">
      <c r="A13" s="108" t="s">
        <v>148</v>
      </c>
      <c r="C13" s="520"/>
      <c r="D13" s="385"/>
      <c r="E13" s="385"/>
      <c r="F13" s="385"/>
      <c r="G13" s="385"/>
      <c r="H13" s="354"/>
      <c r="I13" s="354"/>
      <c r="J13" s="354"/>
      <c r="K13" s="354"/>
      <c r="L13" s="354"/>
      <c r="M13" s="354"/>
      <c r="N13" s="354"/>
      <c r="O13" s="354"/>
      <c r="P13" s="354"/>
      <c r="Q13" s="354"/>
      <c r="R13" s="354"/>
      <c r="S13" s="354"/>
      <c r="T13" s="354"/>
      <c r="U13" s="354"/>
      <c r="V13" s="354"/>
      <c r="W13" s="354"/>
      <c r="X13" s="354"/>
      <c r="Y13" s="354"/>
      <c r="Z13" s="354"/>
      <c r="AA13" s="354"/>
      <c r="AB13" s="354"/>
      <c r="AC13" s="354"/>
    </row>
    <row r="14" spans="1:29" x14ac:dyDescent="0.2">
      <c r="A14" s="108"/>
      <c r="C14" s="520"/>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row>
    <row r="15" spans="1:29" x14ac:dyDescent="0.2">
      <c r="A15" s="108" t="s">
        <v>143</v>
      </c>
      <c r="C15" s="385"/>
      <c r="D15" s="385"/>
      <c r="E15" s="385"/>
      <c r="F15" s="385"/>
      <c r="G15" s="385"/>
      <c r="H15" s="521">
        <f>SUM(H16:H19)</f>
        <v>0</v>
      </c>
      <c r="I15" s="521">
        <f t="shared" ref="I15:Y15" si="4">SUM(I16:I19)</f>
        <v>0</v>
      </c>
      <c r="J15" s="521">
        <f t="shared" si="4"/>
        <v>0</v>
      </c>
      <c r="K15" s="521">
        <f t="shared" si="4"/>
        <v>0</v>
      </c>
      <c r="L15" s="521">
        <f t="shared" si="4"/>
        <v>0</v>
      </c>
      <c r="M15" s="521">
        <f t="shared" si="4"/>
        <v>0</v>
      </c>
      <c r="N15" s="521">
        <f t="shared" si="4"/>
        <v>0</v>
      </c>
      <c r="O15" s="521">
        <f t="shared" si="4"/>
        <v>0</v>
      </c>
      <c r="P15" s="521">
        <f t="shared" si="4"/>
        <v>0</v>
      </c>
      <c r="Q15" s="521">
        <f t="shared" si="4"/>
        <v>0</v>
      </c>
      <c r="R15" s="521">
        <f t="shared" si="4"/>
        <v>0</v>
      </c>
      <c r="S15" s="521">
        <f t="shared" si="4"/>
        <v>0</v>
      </c>
      <c r="T15" s="521">
        <f t="shared" si="4"/>
        <v>0</v>
      </c>
      <c r="U15" s="521">
        <f t="shared" si="4"/>
        <v>0</v>
      </c>
      <c r="V15" s="521">
        <f t="shared" si="4"/>
        <v>0</v>
      </c>
      <c r="W15" s="521">
        <f t="shared" si="4"/>
        <v>0</v>
      </c>
      <c r="X15" s="521">
        <f t="shared" si="4"/>
        <v>0</v>
      </c>
      <c r="Y15" s="521">
        <f t="shared" si="4"/>
        <v>0</v>
      </c>
      <c r="Z15" s="521">
        <f t="shared" ref="Z15" si="5">SUM(Z16:Z19)</f>
        <v>0</v>
      </c>
      <c r="AA15" s="521">
        <f t="shared" ref="AA15" si="6">SUM(AA16:AA19)</f>
        <v>0</v>
      </c>
      <c r="AB15" s="521"/>
      <c r="AC15" s="521">
        <f t="shared" ref="AC15" si="7">SUM(AC16:AC19)</f>
        <v>0</v>
      </c>
    </row>
    <row r="16" spans="1:29" x14ac:dyDescent="0.2">
      <c r="A16" s="108" t="s">
        <v>149</v>
      </c>
      <c r="C16" s="520"/>
      <c r="D16" s="385"/>
      <c r="E16" s="522"/>
      <c r="F16" s="385"/>
      <c r="G16" s="385"/>
      <c r="H16" s="354"/>
      <c r="I16" s="354"/>
      <c r="J16" s="354"/>
      <c r="K16" s="354"/>
      <c r="L16" s="354"/>
      <c r="M16" s="354"/>
      <c r="N16" s="354"/>
      <c r="O16" s="354"/>
      <c r="P16" s="354"/>
      <c r="Q16" s="354"/>
      <c r="R16" s="354"/>
      <c r="S16" s="354"/>
      <c r="T16" s="354"/>
      <c r="U16" s="354"/>
      <c r="V16" s="354"/>
      <c r="W16" s="354"/>
      <c r="X16" s="354"/>
      <c r="Y16" s="354"/>
      <c r="Z16" s="354"/>
      <c r="AA16" s="354"/>
      <c r="AB16" s="354"/>
      <c r="AC16" s="354"/>
    </row>
    <row r="17" spans="1:29" x14ac:dyDescent="0.2">
      <c r="A17" s="108" t="s">
        <v>150</v>
      </c>
      <c r="C17" s="520"/>
      <c r="D17" s="385"/>
      <c r="E17" s="385"/>
      <c r="F17" s="385"/>
      <c r="G17" s="385"/>
      <c r="H17" s="354"/>
      <c r="I17" s="354"/>
      <c r="J17" s="354"/>
      <c r="K17" s="354"/>
      <c r="L17" s="354"/>
      <c r="M17" s="354"/>
      <c r="N17" s="354"/>
      <c r="O17" s="354"/>
      <c r="P17" s="354"/>
      <c r="Q17" s="354"/>
      <c r="R17" s="354"/>
      <c r="S17" s="354"/>
      <c r="T17" s="354"/>
      <c r="U17" s="354"/>
      <c r="V17" s="354"/>
      <c r="W17" s="354"/>
      <c r="X17" s="354"/>
      <c r="Y17" s="354"/>
      <c r="Z17" s="354"/>
      <c r="AA17" s="354"/>
      <c r="AB17" s="354"/>
      <c r="AC17" s="354"/>
    </row>
    <row r="18" spans="1:29" x14ac:dyDescent="0.2">
      <c r="A18" s="125" t="s">
        <v>1103</v>
      </c>
      <c r="B18" s="69"/>
      <c r="C18" s="520"/>
      <c r="D18" s="523"/>
      <c r="E18" s="523"/>
      <c r="F18" s="523"/>
      <c r="G18" s="523"/>
      <c r="H18" s="354"/>
      <c r="I18" s="354"/>
      <c r="J18" s="354"/>
      <c r="K18" s="354"/>
      <c r="L18" s="354"/>
      <c r="M18" s="354"/>
      <c r="N18" s="354"/>
      <c r="O18" s="354"/>
      <c r="P18" s="354"/>
      <c r="Q18" s="354"/>
      <c r="R18" s="354"/>
      <c r="S18" s="354"/>
      <c r="T18" s="354"/>
      <c r="U18" s="354"/>
      <c r="V18" s="354"/>
      <c r="W18" s="354"/>
      <c r="X18" s="354"/>
      <c r="Y18" s="354"/>
      <c r="Z18" s="354"/>
      <c r="AA18" s="354"/>
      <c r="AB18" s="354"/>
      <c r="AC18" s="354"/>
    </row>
    <row r="19" spans="1:29" x14ac:dyDescent="0.2">
      <c r="A19" s="108" t="s">
        <v>151</v>
      </c>
      <c r="C19" s="520"/>
      <c r="D19" s="385"/>
      <c r="E19" s="385"/>
      <c r="F19" s="385"/>
      <c r="G19" s="385"/>
      <c r="H19" s="354"/>
      <c r="I19" s="354"/>
      <c r="J19" s="354"/>
      <c r="K19" s="354"/>
      <c r="L19" s="354"/>
      <c r="M19" s="354"/>
      <c r="N19" s="354"/>
      <c r="O19" s="354"/>
      <c r="P19" s="354"/>
      <c r="Q19" s="354"/>
      <c r="R19" s="354"/>
      <c r="S19" s="354"/>
      <c r="T19" s="354"/>
      <c r="U19" s="354"/>
      <c r="V19" s="354"/>
      <c r="W19" s="354"/>
      <c r="X19" s="354"/>
      <c r="Y19" s="354"/>
      <c r="Z19" s="354"/>
      <c r="AA19" s="354"/>
      <c r="AB19" s="354"/>
      <c r="AC19" s="354"/>
    </row>
    <row r="20" spans="1:29" x14ac:dyDescent="0.2">
      <c r="A20" s="108"/>
      <c r="C20" s="520"/>
      <c r="D20" s="385"/>
      <c r="E20" s="385"/>
      <c r="F20" s="385"/>
      <c r="G20" s="385"/>
      <c r="H20" s="385"/>
      <c r="I20" s="385"/>
      <c r="J20" s="385"/>
      <c r="K20" s="385"/>
      <c r="L20" s="385"/>
      <c r="M20" s="385"/>
      <c r="N20" s="385"/>
      <c r="O20" s="385"/>
      <c r="P20" s="385"/>
      <c r="Q20" s="385"/>
      <c r="R20" s="385"/>
      <c r="S20" s="385"/>
      <c r="T20" s="385"/>
      <c r="U20" s="385"/>
      <c r="V20" s="385"/>
      <c r="W20" s="385"/>
      <c r="X20" s="385"/>
      <c r="Y20" s="385"/>
      <c r="Z20" s="385"/>
      <c r="AA20" s="385"/>
      <c r="AB20" s="385"/>
      <c r="AC20" s="385"/>
    </row>
    <row r="21" spans="1:29" x14ac:dyDescent="0.2">
      <c r="A21" s="108" t="s">
        <v>314</v>
      </c>
      <c r="C21" s="520"/>
      <c r="D21" s="385"/>
      <c r="E21" s="385"/>
      <c r="F21" s="385"/>
      <c r="G21" s="385"/>
      <c r="H21" s="521"/>
      <c r="I21" s="521"/>
      <c r="J21" s="521"/>
      <c r="K21" s="521"/>
      <c r="L21" s="521"/>
      <c r="M21" s="521"/>
      <c r="N21" s="521"/>
      <c r="O21" s="521"/>
      <c r="P21" s="521"/>
      <c r="Q21" s="521"/>
      <c r="R21" s="521"/>
      <c r="S21" s="521"/>
      <c r="T21" s="521"/>
      <c r="U21" s="521"/>
      <c r="V21" s="521"/>
      <c r="W21" s="521"/>
      <c r="X21" s="521"/>
      <c r="Y21" s="521"/>
      <c r="Z21" s="521"/>
      <c r="AA21" s="521"/>
      <c r="AB21" s="521"/>
      <c r="AC21" s="521"/>
    </row>
    <row r="22" spans="1:29" x14ac:dyDescent="0.2">
      <c r="A22" s="385"/>
      <c r="B22" s="519"/>
      <c r="C22" s="520"/>
      <c r="D22" s="385"/>
      <c r="E22" s="385"/>
      <c r="F22" s="385"/>
      <c r="G22" s="385"/>
      <c r="H22" s="385"/>
      <c r="I22" s="385"/>
      <c r="J22" s="385"/>
      <c r="K22" s="385"/>
      <c r="L22" s="385"/>
      <c r="M22" s="385"/>
      <c r="N22" s="385"/>
      <c r="O22" s="385"/>
      <c r="P22" s="385"/>
      <c r="Q22" s="385"/>
      <c r="R22" s="385"/>
      <c r="S22" s="385"/>
      <c r="T22" s="385"/>
      <c r="U22" s="385"/>
      <c r="V22" s="385"/>
      <c r="W22" s="385"/>
      <c r="X22" s="385"/>
    </row>
    <row r="23" spans="1:29" ht="18.75" x14ac:dyDescent="0.3">
      <c r="A23" s="517" t="s">
        <v>919</v>
      </c>
      <c r="B23" s="518"/>
      <c r="C23" s="517"/>
      <c r="D23" s="517"/>
      <c r="E23" s="517"/>
      <c r="F23" s="517"/>
      <c r="G23" s="517"/>
      <c r="H23" s="70"/>
      <c r="I23" s="70"/>
      <c r="J23" s="70"/>
      <c r="K23" s="70"/>
      <c r="L23" s="70"/>
      <c r="M23" s="70"/>
      <c r="N23" s="70"/>
      <c r="O23" s="70"/>
      <c r="P23" s="70"/>
      <c r="Q23" s="70"/>
      <c r="R23" s="70"/>
      <c r="S23" s="70"/>
      <c r="T23" s="70"/>
      <c r="U23" s="70"/>
      <c r="V23" s="70"/>
      <c r="W23" s="70"/>
      <c r="X23" s="70"/>
      <c r="Y23" s="70"/>
      <c r="Z23" s="70"/>
      <c r="AA23" s="70"/>
      <c r="AB23" s="70"/>
      <c r="AC23" s="70"/>
    </row>
    <row r="24" spans="1:29" ht="15" x14ac:dyDescent="0.25">
      <c r="A24" s="385"/>
      <c r="B24" s="519"/>
      <c r="C24" s="377"/>
      <c r="D24" s="385"/>
      <c r="E24" s="385"/>
      <c r="F24" s="385"/>
      <c r="G24" s="385"/>
      <c r="H24" s="516"/>
      <c r="I24" s="516"/>
      <c r="J24" s="71"/>
      <c r="K24" s="516"/>
      <c r="L24" s="516"/>
      <c r="M24" s="516"/>
      <c r="N24" s="516"/>
      <c r="O24" s="71"/>
      <c r="P24" s="71"/>
      <c r="Q24" s="71"/>
      <c r="R24" s="71"/>
      <c r="S24" s="71"/>
    </row>
    <row r="25" spans="1:29" x14ac:dyDescent="0.2">
      <c r="A25" s="108" t="s">
        <v>141</v>
      </c>
      <c r="B25" s="519"/>
      <c r="C25" s="377"/>
      <c r="D25" s="385"/>
      <c r="E25" s="385"/>
      <c r="F25" s="385"/>
      <c r="G25" s="385"/>
      <c r="H25" s="521"/>
      <c r="I25" s="521"/>
      <c r="J25" s="521"/>
      <c r="K25" s="521"/>
      <c r="L25" s="521"/>
      <c r="M25" s="521"/>
      <c r="N25" s="521"/>
      <c r="O25" s="521"/>
      <c r="P25" s="521"/>
      <c r="Q25" s="521"/>
      <c r="R25" s="521"/>
      <c r="S25" s="521"/>
      <c r="T25" s="521"/>
      <c r="U25" s="521"/>
      <c r="V25" s="521"/>
      <c r="W25" s="521"/>
      <c r="X25" s="521"/>
      <c r="Y25" s="521"/>
      <c r="Z25" s="521"/>
      <c r="AA25" s="521"/>
      <c r="AB25" s="521"/>
      <c r="AC25" s="521"/>
    </row>
    <row r="26" spans="1:29" x14ac:dyDescent="0.2">
      <c r="A26" s="108"/>
      <c r="B26" s="519"/>
      <c r="C26" s="377"/>
      <c r="D26" s="385"/>
      <c r="E26" s="385"/>
      <c r="F26" s="385"/>
      <c r="G26" s="385"/>
      <c r="H26" s="385"/>
      <c r="I26" s="385"/>
      <c r="J26" s="385"/>
      <c r="K26" s="385"/>
      <c r="L26" s="385"/>
      <c r="M26" s="385"/>
      <c r="N26" s="385"/>
      <c r="O26" s="385"/>
      <c r="P26" s="385"/>
      <c r="Q26" s="385"/>
      <c r="R26" s="385"/>
      <c r="S26" s="385"/>
      <c r="T26" s="385"/>
      <c r="U26" s="385"/>
      <c r="V26" s="385"/>
      <c r="W26" s="385"/>
      <c r="X26" s="385"/>
      <c r="Y26" s="385"/>
      <c r="Z26" s="385"/>
      <c r="AA26" s="385"/>
      <c r="AB26" s="385"/>
      <c r="AC26" s="385"/>
    </row>
    <row r="27" spans="1:29" x14ac:dyDescent="0.2">
      <c r="A27" s="108" t="s">
        <v>142</v>
      </c>
      <c r="B27" s="519"/>
      <c r="C27" s="377"/>
      <c r="D27" s="385"/>
      <c r="E27" s="385"/>
      <c r="F27" s="385"/>
      <c r="G27" s="385"/>
      <c r="H27" s="521">
        <f>SUM(H28:H30)</f>
        <v>0</v>
      </c>
      <c r="I27" s="521">
        <f t="shared" ref="I27:Y27" si="8">SUM(I28:I30)</f>
        <v>0</v>
      </c>
      <c r="J27" s="521">
        <f t="shared" si="8"/>
        <v>0</v>
      </c>
      <c r="K27" s="521">
        <f t="shared" si="8"/>
        <v>0</v>
      </c>
      <c r="L27" s="521">
        <f t="shared" si="8"/>
        <v>0</v>
      </c>
      <c r="M27" s="521">
        <f t="shared" si="8"/>
        <v>0</v>
      </c>
      <c r="N27" s="521">
        <f t="shared" si="8"/>
        <v>0</v>
      </c>
      <c r="O27" s="521">
        <f t="shared" si="8"/>
        <v>0</v>
      </c>
      <c r="P27" s="521">
        <f t="shared" si="8"/>
        <v>0</v>
      </c>
      <c r="Q27" s="521">
        <f t="shared" si="8"/>
        <v>0</v>
      </c>
      <c r="R27" s="521">
        <f t="shared" si="8"/>
        <v>0</v>
      </c>
      <c r="S27" s="521">
        <f t="shared" si="8"/>
        <v>0</v>
      </c>
      <c r="T27" s="521">
        <f t="shared" si="8"/>
        <v>0</v>
      </c>
      <c r="U27" s="521">
        <f t="shared" si="8"/>
        <v>0</v>
      </c>
      <c r="V27" s="521">
        <f t="shared" si="8"/>
        <v>0</v>
      </c>
      <c r="W27" s="521">
        <f t="shared" si="8"/>
        <v>0</v>
      </c>
      <c r="X27" s="521">
        <f t="shared" si="8"/>
        <v>0</v>
      </c>
      <c r="Y27" s="521">
        <f t="shared" si="8"/>
        <v>0</v>
      </c>
      <c r="Z27" s="521">
        <f t="shared" ref="Z27" si="9">SUM(Z28:Z30)</f>
        <v>0</v>
      </c>
      <c r="AA27" s="521">
        <f t="shared" ref="AA27" si="10">SUM(AA28:AA30)</f>
        <v>0</v>
      </c>
      <c r="AB27" s="521"/>
      <c r="AC27" s="521">
        <f t="shared" ref="AC27" si="11">SUM(AC28:AC30)</f>
        <v>0</v>
      </c>
    </row>
    <row r="28" spans="1:29" x14ac:dyDescent="0.2">
      <c r="A28" s="108" t="s">
        <v>146</v>
      </c>
      <c r="B28" s="519"/>
      <c r="C28" s="377"/>
      <c r="D28" s="385"/>
      <c r="E28" s="385"/>
      <c r="F28" s="385"/>
      <c r="G28" s="385"/>
      <c r="H28" s="354"/>
      <c r="I28" s="354"/>
      <c r="J28" s="354"/>
      <c r="K28" s="354"/>
      <c r="L28" s="354"/>
      <c r="M28" s="354"/>
      <c r="N28" s="354"/>
      <c r="O28" s="354"/>
      <c r="P28" s="354"/>
      <c r="Q28" s="354"/>
      <c r="R28" s="354"/>
      <c r="S28" s="354"/>
      <c r="T28" s="354"/>
      <c r="U28" s="354"/>
      <c r="V28" s="354"/>
      <c r="W28" s="354"/>
      <c r="X28" s="354"/>
      <c r="Y28" s="354"/>
      <c r="Z28" s="354"/>
      <c r="AA28" s="354"/>
      <c r="AB28" s="354"/>
      <c r="AC28" s="354"/>
    </row>
    <row r="29" spans="1:29" x14ac:dyDescent="0.2">
      <c r="A29" s="108" t="s">
        <v>147</v>
      </c>
      <c r="B29" s="519"/>
      <c r="C29" s="377"/>
      <c r="D29" s="385"/>
      <c r="E29" s="385"/>
      <c r="F29" s="385"/>
      <c r="G29" s="385"/>
      <c r="H29" s="354"/>
      <c r="I29" s="354"/>
      <c r="J29" s="354"/>
      <c r="K29" s="354"/>
      <c r="L29" s="354"/>
      <c r="M29" s="354"/>
      <c r="N29" s="354"/>
      <c r="O29" s="354"/>
      <c r="P29" s="354"/>
      <c r="Q29" s="354"/>
      <c r="R29" s="354"/>
      <c r="S29" s="354"/>
      <c r="T29" s="354"/>
      <c r="U29" s="354"/>
      <c r="V29" s="354"/>
      <c r="W29" s="354"/>
      <c r="X29" s="354"/>
      <c r="Y29" s="354"/>
      <c r="Z29" s="354"/>
      <c r="AA29" s="354"/>
      <c r="AB29" s="354"/>
      <c r="AC29" s="354"/>
    </row>
    <row r="30" spans="1:29" x14ac:dyDescent="0.2">
      <c r="A30" s="108" t="s">
        <v>148</v>
      </c>
      <c r="B30" s="519"/>
      <c r="C30" s="377"/>
      <c r="D30" s="385"/>
      <c r="E30" s="385"/>
      <c r="F30" s="385"/>
      <c r="G30" s="385"/>
      <c r="H30" s="354"/>
      <c r="I30" s="354"/>
      <c r="J30" s="354"/>
      <c r="K30" s="354"/>
      <c r="L30" s="354"/>
      <c r="M30" s="354"/>
      <c r="N30" s="354"/>
      <c r="O30" s="354"/>
      <c r="P30" s="354"/>
      <c r="Q30" s="354"/>
      <c r="R30" s="354"/>
      <c r="S30" s="354"/>
      <c r="T30" s="354"/>
      <c r="U30" s="354"/>
      <c r="V30" s="354"/>
      <c r="W30" s="354"/>
      <c r="X30" s="354"/>
      <c r="Y30" s="354"/>
      <c r="Z30" s="354"/>
      <c r="AA30" s="354"/>
      <c r="AB30" s="354"/>
      <c r="AC30" s="354"/>
    </row>
    <row r="31" spans="1:29" x14ac:dyDescent="0.2">
      <c r="A31" s="108"/>
      <c r="B31" s="519"/>
      <c r="C31" s="377"/>
      <c r="D31" s="385"/>
      <c r="E31" s="385"/>
      <c r="F31" s="385"/>
      <c r="G31" s="385"/>
      <c r="H31" s="385"/>
      <c r="I31" s="385"/>
      <c r="J31" s="385"/>
      <c r="K31" s="385"/>
      <c r="L31" s="385"/>
      <c r="M31" s="385"/>
      <c r="N31" s="385"/>
      <c r="O31" s="385"/>
      <c r="P31" s="385"/>
      <c r="Q31" s="385"/>
      <c r="R31" s="385"/>
      <c r="S31" s="385"/>
      <c r="T31" s="385"/>
      <c r="U31" s="385"/>
      <c r="V31" s="385"/>
      <c r="W31" s="385"/>
      <c r="X31" s="385"/>
      <c r="Y31" s="385"/>
      <c r="Z31" s="385"/>
      <c r="AA31" s="385"/>
      <c r="AB31" s="385"/>
      <c r="AC31" s="385"/>
    </row>
    <row r="32" spans="1:29" x14ac:dyDescent="0.2">
      <c r="A32" s="108" t="s">
        <v>143</v>
      </c>
      <c r="B32" s="519"/>
      <c r="C32" s="377"/>
      <c r="D32" s="385"/>
      <c r="E32" s="522"/>
      <c r="F32" s="385"/>
      <c r="G32" s="385"/>
      <c r="H32" s="521">
        <f>SUM(H33:H36)</f>
        <v>0</v>
      </c>
      <c r="I32" s="521">
        <f t="shared" ref="I32:Y32" si="12">SUM(I33:I36)</f>
        <v>0</v>
      </c>
      <c r="J32" s="521">
        <f t="shared" si="12"/>
        <v>0</v>
      </c>
      <c r="K32" s="521">
        <f t="shared" si="12"/>
        <v>0</v>
      </c>
      <c r="L32" s="521">
        <f t="shared" si="12"/>
        <v>0</v>
      </c>
      <c r="M32" s="521">
        <f t="shared" si="12"/>
        <v>0</v>
      </c>
      <c r="N32" s="521">
        <f t="shared" si="12"/>
        <v>0</v>
      </c>
      <c r="O32" s="521">
        <f t="shared" si="12"/>
        <v>0</v>
      </c>
      <c r="P32" s="521">
        <f t="shared" si="12"/>
        <v>0</v>
      </c>
      <c r="Q32" s="521">
        <f t="shared" si="12"/>
        <v>0</v>
      </c>
      <c r="R32" s="521">
        <f t="shared" si="12"/>
        <v>0</v>
      </c>
      <c r="S32" s="521">
        <f t="shared" si="12"/>
        <v>0</v>
      </c>
      <c r="T32" s="521">
        <f t="shared" si="12"/>
        <v>0</v>
      </c>
      <c r="U32" s="521">
        <f t="shared" si="12"/>
        <v>0</v>
      </c>
      <c r="V32" s="521">
        <f t="shared" si="12"/>
        <v>0</v>
      </c>
      <c r="W32" s="521">
        <f t="shared" si="12"/>
        <v>0</v>
      </c>
      <c r="X32" s="521">
        <f t="shared" si="12"/>
        <v>0</v>
      </c>
      <c r="Y32" s="521">
        <f t="shared" si="12"/>
        <v>0</v>
      </c>
      <c r="Z32" s="521">
        <f t="shared" ref="Z32" si="13">SUM(Z33:Z36)</f>
        <v>0</v>
      </c>
      <c r="AA32" s="521">
        <f t="shared" ref="AA32" si="14">SUM(AA33:AA36)</f>
        <v>0</v>
      </c>
      <c r="AB32" s="521"/>
      <c r="AC32" s="521">
        <f t="shared" ref="AC32" si="15">SUM(AC33:AC36)</f>
        <v>0</v>
      </c>
    </row>
    <row r="33" spans="1:29" x14ac:dyDescent="0.2">
      <c r="A33" s="108" t="s">
        <v>149</v>
      </c>
      <c r="B33" s="519"/>
      <c r="C33" s="377"/>
      <c r="D33" s="385"/>
      <c r="E33" s="522"/>
      <c r="F33" s="385"/>
      <c r="G33" s="385"/>
      <c r="H33" s="354"/>
      <c r="I33" s="354"/>
      <c r="J33" s="354"/>
      <c r="K33" s="354"/>
      <c r="L33" s="354"/>
      <c r="M33" s="354"/>
      <c r="N33" s="354"/>
      <c r="O33" s="354"/>
      <c r="P33" s="354"/>
      <c r="Q33" s="354"/>
      <c r="R33" s="354"/>
      <c r="S33" s="354"/>
      <c r="T33" s="354"/>
      <c r="U33" s="354"/>
      <c r="V33" s="354"/>
      <c r="W33" s="354"/>
      <c r="X33" s="354"/>
      <c r="Y33" s="354"/>
      <c r="Z33" s="354"/>
      <c r="AA33" s="354"/>
      <c r="AB33" s="354"/>
      <c r="AC33" s="354"/>
    </row>
    <row r="34" spans="1:29" x14ac:dyDescent="0.2">
      <c r="A34" s="108" t="s">
        <v>150</v>
      </c>
      <c r="B34" s="519"/>
      <c r="C34" s="377"/>
      <c r="D34" s="385"/>
      <c r="E34" s="522"/>
      <c r="F34" s="385"/>
      <c r="G34" s="385"/>
      <c r="H34" s="354"/>
      <c r="I34" s="354"/>
      <c r="J34" s="354"/>
      <c r="K34" s="354"/>
      <c r="L34" s="354"/>
      <c r="M34" s="354"/>
      <c r="N34" s="354"/>
      <c r="O34" s="354"/>
      <c r="P34" s="354"/>
      <c r="Q34" s="354"/>
      <c r="R34" s="354"/>
      <c r="S34" s="354"/>
      <c r="T34" s="354"/>
      <c r="U34" s="354"/>
      <c r="V34" s="354"/>
      <c r="W34" s="354"/>
      <c r="X34" s="354"/>
      <c r="Y34" s="354"/>
      <c r="Z34" s="354"/>
      <c r="AA34" s="354"/>
      <c r="AB34" s="354"/>
      <c r="AC34" s="354"/>
    </row>
    <row r="35" spans="1:29" x14ac:dyDescent="0.2">
      <c r="A35" s="125" t="s">
        <v>1104</v>
      </c>
      <c r="B35" s="520"/>
      <c r="C35" s="386"/>
      <c r="D35" s="385"/>
      <c r="E35" s="522"/>
      <c r="F35" s="385"/>
      <c r="G35" s="385"/>
      <c r="H35" s="354"/>
      <c r="I35" s="354"/>
      <c r="J35" s="354"/>
      <c r="K35" s="354"/>
      <c r="L35" s="354"/>
      <c r="M35" s="354"/>
      <c r="N35" s="354"/>
      <c r="O35" s="354"/>
      <c r="P35" s="354"/>
      <c r="Q35" s="354"/>
      <c r="R35" s="354"/>
      <c r="S35" s="354"/>
      <c r="T35" s="354"/>
      <c r="U35" s="354"/>
      <c r="V35" s="354"/>
      <c r="W35" s="354"/>
      <c r="X35" s="354"/>
      <c r="Y35" s="354"/>
      <c r="Z35" s="354"/>
      <c r="AA35" s="354"/>
      <c r="AB35" s="354"/>
      <c r="AC35" s="354"/>
    </row>
    <row r="36" spans="1:29" x14ac:dyDescent="0.2">
      <c r="A36" s="108" t="s">
        <v>151</v>
      </c>
      <c r="B36" s="523"/>
      <c r="C36" s="377"/>
      <c r="D36" s="385"/>
      <c r="E36" s="522"/>
      <c r="F36" s="385"/>
      <c r="G36" s="385"/>
      <c r="H36" s="354"/>
      <c r="I36" s="354"/>
      <c r="J36" s="354"/>
      <c r="K36" s="354"/>
      <c r="L36" s="354"/>
      <c r="M36" s="354"/>
      <c r="N36" s="354"/>
      <c r="O36" s="354"/>
      <c r="P36" s="354"/>
      <c r="Q36" s="354"/>
      <c r="R36" s="354"/>
      <c r="S36" s="354"/>
      <c r="T36" s="354"/>
      <c r="U36" s="354"/>
      <c r="V36" s="354"/>
      <c r="W36" s="354"/>
      <c r="X36" s="354"/>
      <c r="Y36" s="354"/>
      <c r="Z36" s="354"/>
      <c r="AA36" s="354"/>
      <c r="AB36" s="354"/>
      <c r="AC36" s="354"/>
    </row>
    <row r="37" spans="1:29" x14ac:dyDescent="0.2">
      <c r="A37" s="108"/>
      <c r="B37" s="519"/>
      <c r="C37" s="377"/>
      <c r="D37" s="385"/>
      <c r="E37" s="522"/>
      <c r="F37" s="385"/>
      <c r="G37" s="385"/>
      <c r="H37" s="385"/>
      <c r="I37" s="385"/>
      <c r="J37" s="385"/>
      <c r="K37" s="385"/>
      <c r="L37" s="385"/>
      <c r="M37" s="385"/>
      <c r="N37" s="385"/>
      <c r="O37" s="385"/>
      <c r="P37" s="385"/>
      <c r="Q37" s="385"/>
      <c r="R37" s="385"/>
      <c r="S37" s="385"/>
      <c r="T37" s="385"/>
      <c r="U37" s="385"/>
      <c r="V37" s="385"/>
      <c r="W37" s="385"/>
      <c r="X37" s="385"/>
      <c r="Y37" s="385"/>
      <c r="Z37" s="385"/>
      <c r="AA37" s="385"/>
      <c r="AB37" s="385"/>
      <c r="AC37" s="385"/>
    </row>
    <row r="38" spans="1:29" x14ac:dyDescent="0.2">
      <c r="A38" s="108" t="s">
        <v>314</v>
      </c>
      <c r="B38" s="519"/>
      <c r="C38" s="520"/>
      <c r="D38" s="523"/>
      <c r="E38" s="523"/>
      <c r="F38" s="523"/>
      <c r="G38" s="523"/>
      <c r="H38" s="521"/>
      <c r="I38" s="521"/>
      <c r="J38" s="521"/>
      <c r="K38" s="521"/>
      <c r="L38" s="521"/>
      <c r="M38" s="521"/>
      <c r="N38" s="521"/>
      <c r="O38" s="521"/>
      <c r="P38" s="521"/>
      <c r="Q38" s="521"/>
      <c r="R38" s="521"/>
      <c r="S38" s="521"/>
      <c r="T38" s="521"/>
      <c r="U38" s="521"/>
      <c r="V38" s="521"/>
      <c r="W38" s="521"/>
      <c r="X38" s="521"/>
      <c r="Y38" s="521"/>
      <c r="Z38" s="521"/>
      <c r="AA38" s="521"/>
      <c r="AB38" s="521"/>
      <c r="AC38" s="521"/>
    </row>
    <row r="39" spans="1:29" ht="15" x14ac:dyDescent="0.25">
      <c r="H39" s="516"/>
      <c r="I39" s="516"/>
      <c r="J39" s="71"/>
      <c r="K39" s="516"/>
      <c r="L39" s="516"/>
      <c r="M39" s="516"/>
      <c r="N39" s="516"/>
      <c r="O39" s="71"/>
      <c r="P39" s="71"/>
      <c r="Q39" s="71"/>
      <c r="R39" s="71"/>
      <c r="S39" s="71"/>
    </row>
    <row r="40" spans="1:29" ht="15" x14ac:dyDescent="0.25">
      <c r="H40" s="516"/>
      <c r="I40" s="516"/>
      <c r="J40" s="71"/>
      <c r="K40" s="516"/>
      <c r="L40" s="516"/>
      <c r="M40" s="516"/>
      <c r="N40" s="516"/>
      <c r="O40" s="71"/>
      <c r="P40" s="71"/>
      <c r="Q40" s="71"/>
      <c r="R40" s="71"/>
      <c r="S40" s="71"/>
    </row>
    <row r="41" spans="1:29" ht="15" x14ac:dyDescent="0.25">
      <c r="A41" s="71"/>
      <c r="B41" s="78"/>
      <c r="C41" s="78"/>
      <c r="D41" s="365"/>
      <c r="E41" s="524"/>
      <c r="F41" s="516"/>
      <c r="G41" s="516"/>
      <c r="H41" s="516"/>
      <c r="I41" s="516"/>
      <c r="J41" s="516"/>
      <c r="K41" s="516"/>
      <c r="L41" s="516"/>
      <c r="M41" s="516"/>
      <c r="N41" s="516"/>
      <c r="O41" s="71"/>
      <c r="P41" s="71"/>
      <c r="Q41" s="71"/>
      <c r="R41" s="71"/>
      <c r="S41" s="71"/>
    </row>
    <row r="42" spans="1:29" ht="15" x14ac:dyDescent="0.25">
      <c r="A42" s="516"/>
      <c r="B42" s="78"/>
      <c r="C42" s="78"/>
      <c r="D42" s="365"/>
      <c r="E42" s="524"/>
      <c r="F42" s="516"/>
      <c r="G42" s="516"/>
      <c r="H42" s="516"/>
      <c r="I42" s="516"/>
      <c r="J42" s="516"/>
      <c r="K42" s="516"/>
      <c r="L42" s="516"/>
      <c r="M42" s="516"/>
      <c r="N42" s="516"/>
      <c r="O42" s="71"/>
      <c r="P42" s="71"/>
      <c r="Q42" s="71"/>
      <c r="R42" s="71"/>
      <c r="S42" s="71"/>
    </row>
    <row r="43" spans="1:29" ht="15" x14ac:dyDescent="0.25">
      <c r="A43" s="79"/>
      <c r="B43" s="72"/>
      <c r="C43" s="73"/>
      <c r="D43" s="365"/>
      <c r="E43" s="524"/>
      <c r="F43" s="516"/>
      <c r="G43" s="516"/>
      <c r="H43" s="516"/>
      <c r="I43" s="516"/>
      <c r="J43" s="71"/>
      <c r="K43" s="516"/>
      <c r="L43" s="516"/>
      <c r="M43" s="516"/>
      <c r="N43" s="516"/>
      <c r="O43" s="71"/>
      <c r="P43" s="71"/>
      <c r="Q43" s="71"/>
      <c r="R43" s="71"/>
      <c r="S43" s="71"/>
    </row>
    <row r="44" spans="1:29" ht="15" x14ac:dyDescent="0.25">
      <c r="A44" s="79"/>
      <c r="B44" s="72"/>
      <c r="C44" s="73"/>
      <c r="D44" s="78"/>
      <c r="E44" s="78"/>
      <c r="F44" s="78"/>
      <c r="G44" s="78"/>
      <c r="H44" s="78"/>
      <c r="I44" s="78"/>
      <c r="J44" s="78"/>
      <c r="K44" s="78"/>
      <c r="L44" s="78"/>
      <c r="M44" s="78"/>
      <c r="N44" s="78"/>
      <c r="O44" s="78"/>
      <c r="P44" s="78"/>
      <c r="Q44" s="78"/>
      <c r="R44" s="78"/>
      <c r="S44" s="71"/>
    </row>
    <row r="45" spans="1:29" ht="15" x14ac:dyDescent="0.25">
      <c r="A45" s="79"/>
      <c r="B45" s="72"/>
      <c r="C45" s="73"/>
      <c r="D45" s="365"/>
      <c r="E45" s="365"/>
      <c r="F45" s="516"/>
      <c r="G45" s="516"/>
      <c r="H45" s="516"/>
      <c r="I45" s="516"/>
      <c r="J45" s="516"/>
      <c r="K45" s="516"/>
      <c r="L45" s="516"/>
      <c r="M45" s="516"/>
      <c r="N45" s="516"/>
      <c r="O45" s="71"/>
      <c r="P45" s="71"/>
      <c r="Q45" s="71"/>
      <c r="R45" s="71"/>
      <c r="S45" s="71"/>
    </row>
    <row r="46" spans="1:29" ht="15" x14ac:dyDescent="0.25">
      <c r="A46" s="79"/>
      <c r="B46" s="72"/>
      <c r="C46" s="73"/>
      <c r="D46" s="365"/>
      <c r="E46" s="365"/>
      <c r="F46" s="516"/>
      <c r="G46" s="516"/>
      <c r="H46" s="516"/>
      <c r="I46" s="516"/>
      <c r="J46" s="516"/>
      <c r="K46" s="516"/>
      <c r="L46" s="516"/>
      <c r="M46" s="516"/>
      <c r="N46" s="516"/>
      <c r="O46" s="71"/>
      <c r="P46" s="71"/>
      <c r="Q46" s="71"/>
      <c r="R46" s="71"/>
      <c r="S46" s="71"/>
    </row>
    <row r="47" spans="1:29" ht="15" x14ac:dyDescent="0.25">
      <c r="A47" s="79"/>
      <c r="B47" s="72"/>
      <c r="C47" s="73"/>
      <c r="D47" s="365"/>
      <c r="E47" s="365"/>
      <c r="F47" s="516"/>
      <c r="G47" s="516"/>
      <c r="H47" s="516"/>
      <c r="I47" s="516"/>
      <c r="J47" s="516"/>
      <c r="K47" s="516"/>
      <c r="L47" s="516"/>
      <c r="M47" s="516"/>
      <c r="N47" s="516"/>
      <c r="O47" s="71"/>
      <c r="P47" s="71"/>
      <c r="Q47" s="71"/>
      <c r="R47" s="71"/>
      <c r="S47" s="71"/>
    </row>
    <row r="48" spans="1:29" ht="15" x14ac:dyDescent="0.25">
      <c r="A48" s="79"/>
      <c r="B48" s="72"/>
      <c r="C48" s="73"/>
      <c r="D48" s="365"/>
      <c r="E48" s="365"/>
      <c r="F48" s="516"/>
      <c r="G48" s="516"/>
      <c r="H48" s="516"/>
      <c r="I48" s="516"/>
      <c r="J48" s="516"/>
      <c r="K48" s="516"/>
      <c r="L48" s="516"/>
      <c r="M48" s="516"/>
      <c r="N48" s="516"/>
      <c r="O48" s="71"/>
      <c r="P48" s="71"/>
      <c r="Q48" s="71"/>
      <c r="R48" s="71"/>
      <c r="S48" s="71"/>
    </row>
    <row r="49" spans="1:19" ht="15" x14ac:dyDescent="0.25">
      <c r="A49" s="79"/>
      <c r="B49" s="72"/>
      <c r="C49" s="73"/>
      <c r="D49" s="365"/>
      <c r="E49" s="365"/>
      <c r="F49" s="516"/>
      <c r="G49" s="516"/>
      <c r="H49" s="516"/>
      <c r="I49" s="516"/>
      <c r="J49" s="516"/>
      <c r="K49" s="516"/>
      <c r="L49" s="516"/>
      <c r="M49" s="516"/>
      <c r="N49" s="516"/>
      <c r="O49" s="71"/>
      <c r="P49" s="71"/>
      <c r="Q49" s="71"/>
      <c r="R49" s="71"/>
      <c r="S49" s="71"/>
    </row>
    <row r="50" spans="1:19" ht="15" x14ac:dyDescent="0.25">
      <c r="A50" s="79"/>
      <c r="B50" s="72"/>
      <c r="C50" s="73"/>
      <c r="D50" s="365"/>
      <c r="E50" s="365"/>
      <c r="F50" s="516"/>
      <c r="G50" s="516"/>
      <c r="H50" s="516"/>
      <c r="I50" s="516"/>
      <c r="J50" s="516"/>
      <c r="K50" s="516"/>
      <c r="L50" s="516"/>
      <c r="M50" s="516"/>
      <c r="N50" s="516"/>
      <c r="O50" s="71"/>
      <c r="P50" s="71"/>
      <c r="Q50" s="71"/>
      <c r="R50" s="71"/>
      <c r="S50" s="71"/>
    </row>
    <row r="51" spans="1:19" ht="15" x14ac:dyDescent="0.25">
      <c r="A51" s="79"/>
      <c r="B51" s="72"/>
      <c r="C51" s="73"/>
      <c r="D51" s="365"/>
      <c r="E51" s="365"/>
      <c r="F51" s="516"/>
      <c r="G51" s="516"/>
      <c r="H51" s="516"/>
      <c r="I51" s="516"/>
      <c r="J51" s="516"/>
      <c r="K51" s="516"/>
      <c r="L51" s="516"/>
      <c r="M51" s="516"/>
      <c r="N51" s="516"/>
      <c r="O51" s="71"/>
      <c r="P51" s="71"/>
      <c r="Q51" s="71"/>
      <c r="R51" s="71"/>
      <c r="S51" s="71"/>
    </row>
    <row r="52" spans="1:19" ht="15" x14ac:dyDescent="0.25">
      <c r="A52" s="79"/>
      <c r="B52" s="72"/>
      <c r="C52" s="73"/>
      <c r="D52" s="365"/>
      <c r="E52" s="365"/>
      <c r="F52" s="516"/>
      <c r="G52" s="516"/>
      <c r="H52" s="516"/>
      <c r="I52" s="516"/>
      <c r="J52" s="516"/>
      <c r="K52" s="516"/>
      <c r="L52" s="516"/>
      <c r="M52" s="516"/>
      <c r="N52" s="516"/>
      <c r="O52" s="71"/>
      <c r="P52" s="71"/>
      <c r="Q52" s="71"/>
      <c r="R52" s="71"/>
      <c r="S52" s="71"/>
    </row>
    <row r="53" spans="1:19" ht="15" x14ac:dyDescent="0.25">
      <c r="A53" s="79"/>
      <c r="B53" s="72"/>
      <c r="C53" s="73"/>
      <c r="D53" s="365"/>
      <c r="E53" s="365"/>
      <c r="F53" s="516"/>
      <c r="G53" s="516"/>
      <c r="H53" s="516"/>
      <c r="I53" s="516"/>
      <c r="J53" s="516"/>
      <c r="K53" s="516"/>
      <c r="L53" s="516"/>
      <c r="M53" s="516"/>
      <c r="N53" s="516"/>
      <c r="O53" s="71"/>
      <c r="P53" s="71"/>
      <c r="Q53" s="71"/>
      <c r="R53" s="71"/>
      <c r="S53" s="71"/>
    </row>
    <row r="54" spans="1:19" ht="15" x14ac:dyDescent="0.25">
      <c r="A54" s="79"/>
      <c r="B54" s="72"/>
      <c r="C54" s="73"/>
      <c r="D54" s="365"/>
      <c r="E54" s="365"/>
      <c r="F54" s="516"/>
      <c r="G54" s="516"/>
      <c r="H54" s="516"/>
      <c r="I54" s="516"/>
      <c r="J54" s="516"/>
      <c r="K54" s="516"/>
      <c r="L54" s="516"/>
      <c r="M54" s="516"/>
      <c r="N54" s="516"/>
      <c r="O54" s="71"/>
      <c r="P54" s="71"/>
      <c r="Q54" s="71"/>
      <c r="R54" s="71"/>
      <c r="S54" s="71"/>
    </row>
    <row r="55" spans="1:19" ht="15" x14ac:dyDescent="0.25">
      <c r="A55" s="79"/>
      <c r="B55" s="72"/>
      <c r="C55" s="73"/>
      <c r="D55" s="365"/>
      <c r="E55" s="365"/>
      <c r="F55" s="516"/>
      <c r="G55" s="516"/>
      <c r="H55" s="516"/>
      <c r="I55" s="516"/>
      <c r="J55" s="516"/>
      <c r="K55" s="516"/>
      <c r="L55" s="516"/>
      <c r="M55" s="516"/>
      <c r="N55" s="516"/>
      <c r="O55" s="71"/>
      <c r="P55" s="71"/>
      <c r="Q55" s="71"/>
      <c r="R55" s="71"/>
      <c r="S55" s="71"/>
    </row>
    <row r="56" spans="1:19" ht="15" x14ac:dyDescent="0.25">
      <c r="A56" s="79"/>
      <c r="B56" s="72"/>
      <c r="C56" s="73"/>
      <c r="D56" s="365"/>
      <c r="E56" s="365"/>
      <c r="F56" s="516"/>
      <c r="G56" s="516"/>
      <c r="H56" s="516"/>
      <c r="I56" s="516"/>
      <c r="J56" s="516"/>
      <c r="K56" s="516"/>
      <c r="L56" s="516"/>
      <c r="M56" s="516"/>
      <c r="N56" s="516"/>
      <c r="O56" s="71"/>
      <c r="P56" s="71"/>
      <c r="Q56" s="71"/>
      <c r="R56" s="71"/>
      <c r="S56" s="71"/>
    </row>
    <row r="57" spans="1:19" ht="15" x14ac:dyDescent="0.25">
      <c r="A57" s="79"/>
      <c r="B57" s="72"/>
      <c r="C57" s="73"/>
      <c r="D57" s="365"/>
      <c r="E57" s="365"/>
      <c r="F57" s="516"/>
      <c r="G57" s="516"/>
      <c r="H57" s="516"/>
      <c r="I57" s="516"/>
      <c r="J57" s="516"/>
      <c r="K57" s="516"/>
      <c r="L57" s="516"/>
      <c r="M57" s="516"/>
      <c r="N57" s="516"/>
      <c r="O57" s="71"/>
      <c r="P57" s="71"/>
      <c r="Q57" s="71"/>
      <c r="R57" s="71"/>
      <c r="S57" s="71"/>
    </row>
    <row r="58" spans="1:19" ht="15" x14ac:dyDescent="0.25">
      <c r="A58" s="79"/>
      <c r="B58" s="72"/>
      <c r="C58" s="73"/>
      <c r="D58" s="365"/>
      <c r="E58" s="524"/>
      <c r="F58" s="516"/>
      <c r="G58" s="516"/>
      <c r="H58" s="516"/>
      <c r="I58" s="516"/>
      <c r="J58" s="516"/>
      <c r="K58" s="516"/>
      <c r="L58" s="516"/>
      <c r="M58" s="516"/>
      <c r="N58" s="516"/>
      <c r="O58" s="71"/>
      <c r="P58" s="71"/>
      <c r="Q58" s="71"/>
      <c r="R58" s="71"/>
      <c r="S58" s="71"/>
    </row>
    <row r="59" spans="1:19" ht="15" x14ac:dyDescent="0.25">
      <c r="A59" s="79"/>
      <c r="B59" s="72"/>
      <c r="C59" s="73"/>
      <c r="D59" s="365"/>
      <c r="E59" s="524"/>
      <c r="F59" s="516"/>
      <c r="G59" s="516"/>
      <c r="H59" s="516"/>
      <c r="I59" s="516"/>
      <c r="J59" s="516"/>
      <c r="K59" s="516"/>
      <c r="L59" s="516"/>
      <c r="M59" s="516"/>
      <c r="N59" s="516"/>
      <c r="O59" s="71"/>
      <c r="P59" s="71"/>
      <c r="Q59" s="71"/>
      <c r="R59" s="71"/>
      <c r="S59" s="71"/>
    </row>
    <row r="60" spans="1:19" ht="15" x14ac:dyDescent="0.25">
      <c r="A60" s="79"/>
      <c r="B60" s="72"/>
      <c r="C60" s="73"/>
      <c r="D60" s="365"/>
      <c r="E60" s="524"/>
      <c r="F60" s="516"/>
      <c r="G60" s="516"/>
      <c r="H60" s="516"/>
      <c r="I60" s="516"/>
      <c r="J60" s="516"/>
      <c r="K60" s="516"/>
      <c r="L60" s="516"/>
      <c r="M60" s="516"/>
      <c r="N60" s="516"/>
      <c r="O60" s="71"/>
      <c r="P60" s="71"/>
      <c r="Q60" s="71"/>
      <c r="R60" s="71"/>
      <c r="S60" s="71"/>
    </row>
    <row r="61" spans="1:19" ht="15" x14ac:dyDescent="0.25">
      <c r="A61" s="79"/>
      <c r="B61" s="72"/>
      <c r="C61" s="73"/>
      <c r="D61" s="365"/>
      <c r="E61" s="524"/>
      <c r="F61" s="516"/>
      <c r="G61" s="516"/>
      <c r="H61" s="516"/>
      <c r="I61" s="516"/>
      <c r="J61" s="516"/>
      <c r="K61" s="516"/>
      <c r="L61" s="516"/>
      <c r="M61" s="516"/>
      <c r="N61" s="516"/>
      <c r="O61" s="71"/>
      <c r="P61" s="71"/>
      <c r="Q61" s="71"/>
      <c r="R61" s="71"/>
      <c r="S61" s="71"/>
    </row>
    <row r="62" spans="1:19" ht="15" x14ac:dyDescent="0.25">
      <c r="A62" s="79"/>
      <c r="B62" s="78"/>
      <c r="C62" s="78"/>
      <c r="D62" s="365"/>
      <c r="E62" s="524"/>
      <c r="F62" s="516"/>
      <c r="G62" s="516"/>
      <c r="H62" s="516"/>
      <c r="I62" s="516"/>
      <c r="J62" s="516"/>
      <c r="K62" s="516"/>
      <c r="L62" s="516"/>
      <c r="M62" s="516"/>
      <c r="N62" s="516"/>
      <c r="O62" s="71"/>
      <c r="P62" s="71"/>
      <c r="Q62" s="71"/>
      <c r="R62" s="71"/>
      <c r="S62" s="71"/>
    </row>
    <row r="63" spans="1:19" ht="15" x14ac:dyDescent="0.25">
      <c r="A63" s="79"/>
      <c r="B63" s="72"/>
      <c r="C63" s="73"/>
      <c r="D63" s="78"/>
      <c r="E63" s="78"/>
      <c r="F63" s="78"/>
      <c r="G63" s="78"/>
      <c r="H63" s="78"/>
      <c r="I63" s="78"/>
      <c r="J63" s="78"/>
      <c r="K63" s="78"/>
      <c r="L63" s="78"/>
      <c r="M63" s="78"/>
      <c r="N63" s="78"/>
      <c r="O63" s="78"/>
      <c r="P63" s="78"/>
      <c r="Q63" s="78"/>
      <c r="R63" s="78"/>
      <c r="S63" s="71"/>
    </row>
    <row r="64" spans="1:19" ht="15" x14ac:dyDescent="0.25">
      <c r="A64" s="79"/>
      <c r="B64" s="72"/>
      <c r="C64" s="73"/>
      <c r="D64" s="78"/>
      <c r="E64" s="78"/>
      <c r="F64" s="78"/>
      <c r="G64" s="78"/>
      <c r="H64" s="78"/>
      <c r="I64" s="78"/>
      <c r="J64" s="78"/>
      <c r="K64" s="78"/>
      <c r="L64" s="78"/>
      <c r="M64" s="78"/>
      <c r="N64" s="78"/>
      <c r="O64" s="78"/>
      <c r="P64" s="78"/>
      <c r="Q64" s="78"/>
      <c r="R64" s="78"/>
      <c r="S64" s="71"/>
    </row>
    <row r="65" spans="1:19" ht="15" x14ac:dyDescent="0.25">
      <c r="A65" s="79"/>
      <c r="B65" s="72"/>
      <c r="C65" s="73"/>
      <c r="D65" s="365"/>
      <c r="E65" s="365"/>
      <c r="F65" s="516"/>
      <c r="G65" s="516"/>
      <c r="H65" s="516"/>
      <c r="I65" s="516"/>
      <c r="J65" s="516"/>
      <c r="K65" s="516"/>
      <c r="L65" s="516"/>
      <c r="M65" s="516"/>
      <c r="N65" s="516"/>
      <c r="O65" s="71"/>
      <c r="P65" s="71"/>
      <c r="Q65" s="71"/>
      <c r="R65" s="71"/>
      <c r="S65" s="71"/>
    </row>
    <row r="66" spans="1:19" ht="15" x14ac:dyDescent="0.25">
      <c r="A66" s="79"/>
      <c r="B66" s="72"/>
      <c r="C66" s="73"/>
      <c r="D66" s="365"/>
      <c r="E66" s="365"/>
      <c r="F66" s="516"/>
      <c r="G66" s="516"/>
      <c r="H66" s="516"/>
      <c r="I66" s="516"/>
      <c r="J66" s="516"/>
      <c r="K66" s="516"/>
      <c r="L66" s="516"/>
      <c r="M66" s="516"/>
      <c r="N66" s="516"/>
      <c r="O66" s="71"/>
      <c r="P66" s="71"/>
      <c r="Q66" s="71"/>
      <c r="R66" s="71"/>
      <c r="S66" s="71"/>
    </row>
    <row r="67" spans="1:19" ht="15" x14ac:dyDescent="0.25">
      <c r="A67" s="79"/>
      <c r="B67" s="72"/>
      <c r="C67" s="73"/>
      <c r="D67" s="365"/>
      <c r="E67" s="365"/>
      <c r="F67" s="516"/>
      <c r="G67" s="516"/>
      <c r="H67" s="516"/>
      <c r="I67" s="516"/>
      <c r="J67" s="516"/>
      <c r="K67" s="516"/>
      <c r="L67" s="516"/>
      <c r="M67" s="516"/>
      <c r="N67" s="516"/>
      <c r="O67" s="71"/>
      <c r="P67" s="71"/>
      <c r="Q67" s="71"/>
      <c r="R67" s="71"/>
      <c r="S67" s="71"/>
    </row>
    <row r="68" spans="1:19" ht="15" x14ac:dyDescent="0.25">
      <c r="A68" s="79"/>
      <c r="B68" s="72"/>
      <c r="C68" s="73"/>
      <c r="D68" s="365"/>
      <c r="E68" s="365"/>
      <c r="F68" s="516"/>
      <c r="G68" s="516"/>
      <c r="H68" s="516"/>
      <c r="I68" s="516"/>
      <c r="J68" s="516"/>
      <c r="K68" s="516"/>
      <c r="L68" s="516"/>
      <c r="M68" s="516"/>
      <c r="N68" s="516"/>
      <c r="O68" s="71"/>
      <c r="P68" s="71"/>
      <c r="Q68" s="71"/>
      <c r="R68" s="71"/>
      <c r="S68" s="71"/>
    </row>
    <row r="69" spans="1:19" ht="15" x14ac:dyDescent="0.25">
      <c r="A69" s="79"/>
      <c r="B69" s="72"/>
      <c r="C69" s="73"/>
      <c r="D69" s="365"/>
      <c r="E69" s="365"/>
      <c r="F69" s="516"/>
      <c r="G69" s="516"/>
      <c r="H69" s="516"/>
      <c r="I69" s="516"/>
      <c r="J69" s="516"/>
      <c r="K69" s="516"/>
      <c r="L69" s="516"/>
      <c r="M69" s="516"/>
      <c r="N69" s="516"/>
      <c r="O69" s="71"/>
      <c r="P69" s="71"/>
      <c r="Q69" s="71"/>
      <c r="R69" s="71"/>
      <c r="S69" s="71"/>
    </row>
    <row r="70" spans="1:19" ht="15" x14ac:dyDescent="0.25">
      <c r="A70" s="79"/>
      <c r="B70" s="72"/>
      <c r="C70" s="73"/>
      <c r="D70" s="365"/>
      <c r="E70" s="365"/>
      <c r="F70" s="516"/>
      <c r="G70" s="516"/>
      <c r="H70" s="516"/>
      <c r="I70" s="516"/>
      <c r="J70" s="516"/>
      <c r="K70" s="516"/>
      <c r="L70" s="516"/>
      <c r="M70" s="516"/>
      <c r="N70" s="516"/>
      <c r="O70" s="71"/>
      <c r="P70" s="71"/>
      <c r="Q70" s="71"/>
      <c r="R70" s="71"/>
      <c r="S70" s="71"/>
    </row>
    <row r="71" spans="1:19" ht="15" x14ac:dyDescent="0.25">
      <c r="A71" s="79"/>
      <c r="B71" s="72"/>
      <c r="C71" s="73"/>
      <c r="D71" s="365"/>
      <c r="E71" s="365"/>
      <c r="F71" s="516"/>
      <c r="G71" s="516"/>
      <c r="H71" s="516"/>
      <c r="I71" s="516"/>
      <c r="J71" s="516"/>
      <c r="K71" s="516"/>
      <c r="L71" s="516"/>
      <c r="M71" s="516"/>
      <c r="N71" s="516"/>
      <c r="O71" s="71"/>
      <c r="P71" s="71"/>
      <c r="Q71" s="71"/>
      <c r="R71" s="71"/>
      <c r="S71" s="71"/>
    </row>
    <row r="72" spans="1:19" ht="15" x14ac:dyDescent="0.25">
      <c r="A72" s="79"/>
      <c r="B72" s="72"/>
      <c r="C72" s="73"/>
      <c r="D72" s="365"/>
      <c r="E72" s="365"/>
      <c r="F72" s="516"/>
      <c r="G72" s="516"/>
      <c r="H72" s="516"/>
      <c r="I72" s="516"/>
      <c r="J72" s="516"/>
      <c r="K72" s="516"/>
      <c r="L72" s="516"/>
      <c r="M72" s="516"/>
      <c r="N72" s="516"/>
      <c r="O72" s="71"/>
      <c r="P72" s="71"/>
      <c r="Q72" s="71"/>
      <c r="R72" s="71"/>
      <c r="S72" s="71"/>
    </row>
    <row r="73" spans="1:19" ht="15" x14ac:dyDescent="0.25">
      <c r="A73" s="79"/>
      <c r="B73" s="72"/>
      <c r="C73" s="73"/>
      <c r="D73" s="365"/>
      <c r="E73" s="365"/>
      <c r="F73" s="516"/>
      <c r="G73" s="516"/>
      <c r="H73" s="516"/>
      <c r="I73" s="516"/>
      <c r="J73" s="516"/>
      <c r="K73" s="516"/>
      <c r="L73" s="516"/>
      <c r="M73" s="516"/>
      <c r="N73" s="516"/>
      <c r="O73" s="71"/>
      <c r="P73" s="71"/>
      <c r="Q73" s="71"/>
      <c r="R73" s="71"/>
      <c r="S73" s="71"/>
    </row>
    <row r="74" spans="1:19" ht="15" x14ac:dyDescent="0.25">
      <c r="A74" s="79"/>
      <c r="B74" s="72"/>
      <c r="C74" s="73"/>
      <c r="D74" s="365"/>
      <c r="E74" s="365"/>
      <c r="F74" s="516"/>
      <c r="G74" s="516"/>
      <c r="H74" s="516"/>
      <c r="I74" s="516"/>
      <c r="J74" s="516"/>
      <c r="K74" s="516"/>
      <c r="L74" s="516"/>
      <c r="M74" s="516"/>
      <c r="N74" s="516"/>
      <c r="O74" s="71"/>
      <c r="P74" s="71"/>
      <c r="Q74" s="71"/>
      <c r="R74" s="71"/>
      <c r="S74" s="71"/>
    </row>
    <row r="75" spans="1:19" ht="15" x14ac:dyDescent="0.25">
      <c r="A75" s="79"/>
      <c r="B75" s="72"/>
      <c r="C75" s="73"/>
      <c r="D75" s="365"/>
      <c r="E75" s="365"/>
      <c r="F75" s="516"/>
      <c r="G75" s="516"/>
      <c r="H75" s="516"/>
      <c r="I75" s="516"/>
      <c r="J75" s="516"/>
      <c r="K75" s="516"/>
      <c r="L75" s="516"/>
      <c r="M75" s="516"/>
      <c r="N75" s="516"/>
      <c r="O75" s="71"/>
      <c r="P75" s="71"/>
      <c r="Q75" s="71"/>
      <c r="R75" s="71"/>
      <c r="S75" s="71"/>
    </row>
    <row r="76" spans="1:19" ht="15" x14ac:dyDescent="0.25">
      <c r="A76" s="79"/>
      <c r="B76" s="72"/>
      <c r="C76" s="73"/>
      <c r="D76" s="365"/>
      <c r="E76" s="365"/>
      <c r="F76" s="516"/>
      <c r="G76" s="516"/>
      <c r="H76" s="516"/>
      <c r="I76" s="516"/>
      <c r="J76" s="516"/>
      <c r="K76" s="516"/>
      <c r="L76" s="516"/>
      <c r="M76" s="516"/>
      <c r="N76" s="516"/>
      <c r="O76" s="71"/>
      <c r="P76" s="71"/>
      <c r="Q76" s="71"/>
      <c r="R76" s="71"/>
      <c r="S76" s="71"/>
    </row>
    <row r="77" spans="1:19" ht="15" x14ac:dyDescent="0.25">
      <c r="A77" s="79"/>
      <c r="B77" s="72"/>
      <c r="C77" s="73"/>
      <c r="D77" s="365"/>
      <c r="E77" s="365"/>
      <c r="F77" s="516"/>
      <c r="G77" s="516"/>
      <c r="H77" s="516"/>
      <c r="I77" s="516"/>
      <c r="J77" s="516"/>
      <c r="K77" s="516"/>
      <c r="L77" s="516"/>
      <c r="M77" s="516"/>
      <c r="N77" s="516"/>
      <c r="O77" s="71"/>
      <c r="P77" s="71"/>
      <c r="Q77" s="71"/>
      <c r="R77" s="71"/>
      <c r="S77" s="71"/>
    </row>
    <row r="78" spans="1:19" ht="15" x14ac:dyDescent="0.25">
      <c r="A78" s="79"/>
      <c r="B78" s="72"/>
      <c r="C78" s="73"/>
      <c r="D78" s="365"/>
      <c r="E78" s="524"/>
      <c r="F78" s="516"/>
      <c r="G78" s="516"/>
      <c r="H78" s="516"/>
      <c r="I78" s="516"/>
      <c r="J78" s="516"/>
      <c r="K78" s="516"/>
      <c r="L78" s="516"/>
      <c r="M78" s="516"/>
      <c r="N78" s="516"/>
      <c r="O78" s="71"/>
      <c r="P78" s="71"/>
      <c r="Q78" s="71"/>
      <c r="R78" s="71"/>
      <c r="S78" s="71"/>
    </row>
    <row r="79" spans="1:19" ht="15" x14ac:dyDescent="0.25">
      <c r="A79" s="79"/>
      <c r="B79" s="72"/>
      <c r="C79" s="73"/>
      <c r="D79" s="365"/>
      <c r="E79" s="524"/>
      <c r="F79" s="516"/>
      <c r="G79" s="516"/>
      <c r="H79" s="516"/>
      <c r="I79" s="516"/>
      <c r="J79" s="516"/>
      <c r="K79" s="516"/>
      <c r="L79" s="516"/>
      <c r="M79" s="516"/>
      <c r="N79" s="516"/>
      <c r="O79" s="71"/>
      <c r="P79" s="71"/>
      <c r="Q79" s="71"/>
      <c r="R79" s="71"/>
      <c r="S79" s="71"/>
    </row>
    <row r="80" spans="1:19" ht="15" x14ac:dyDescent="0.25">
      <c r="A80" s="79"/>
      <c r="B80" s="72"/>
      <c r="C80" s="73"/>
      <c r="D80" s="365"/>
      <c r="E80" s="524"/>
      <c r="F80" s="516"/>
      <c r="G80" s="516"/>
      <c r="H80" s="516"/>
      <c r="I80" s="516"/>
      <c r="J80" s="516"/>
      <c r="K80" s="516"/>
      <c r="L80" s="516"/>
      <c r="M80" s="516"/>
      <c r="N80" s="516"/>
      <c r="O80" s="71"/>
      <c r="P80" s="71"/>
      <c r="Q80" s="71"/>
      <c r="R80" s="71"/>
      <c r="S80" s="71"/>
    </row>
    <row r="81" spans="1:19" ht="15" x14ac:dyDescent="0.25">
      <c r="A81" s="79"/>
      <c r="B81" s="78"/>
      <c r="C81" s="78"/>
      <c r="D81" s="365"/>
      <c r="E81" s="524"/>
      <c r="F81" s="516"/>
      <c r="G81" s="516"/>
      <c r="H81" s="516"/>
      <c r="I81" s="516"/>
      <c r="J81" s="516"/>
      <c r="K81" s="516"/>
      <c r="L81" s="516"/>
      <c r="M81" s="516"/>
      <c r="N81" s="516"/>
      <c r="O81" s="71"/>
      <c r="P81" s="71"/>
      <c r="Q81" s="71"/>
      <c r="R81" s="71"/>
      <c r="S81" s="71"/>
    </row>
    <row r="82" spans="1:19" ht="15" x14ac:dyDescent="0.25">
      <c r="A82" s="79"/>
      <c r="B82" s="78"/>
      <c r="C82" s="78"/>
      <c r="D82" s="365"/>
      <c r="E82" s="524"/>
      <c r="F82" s="516"/>
      <c r="G82" s="516"/>
      <c r="H82" s="516"/>
      <c r="I82" s="516"/>
      <c r="J82" s="516"/>
      <c r="K82" s="516"/>
      <c r="L82" s="516"/>
      <c r="M82" s="516"/>
      <c r="N82" s="516"/>
      <c r="O82" s="71"/>
      <c r="P82" s="71"/>
      <c r="Q82" s="71"/>
      <c r="R82" s="71"/>
      <c r="S82" s="71"/>
    </row>
    <row r="83" spans="1:19" ht="15" x14ac:dyDescent="0.25">
      <c r="A83" s="79"/>
      <c r="B83" s="72"/>
      <c r="C83" s="73"/>
      <c r="D83" s="516"/>
      <c r="E83" s="516"/>
      <c r="F83" s="516"/>
      <c r="G83" s="516"/>
      <c r="H83" s="516"/>
      <c r="I83" s="516"/>
      <c r="J83" s="516"/>
      <c r="K83" s="516"/>
      <c r="L83" s="516"/>
      <c r="M83" s="516"/>
      <c r="N83" s="516"/>
      <c r="O83" s="516"/>
      <c r="P83" s="516"/>
      <c r="Q83" s="516"/>
      <c r="R83" s="516"/>
      <c r="S83" s="71"/>
    </row>
    <row r="84" spans="1:19" ht="15" x14ac:dyDescent="0.25">
      <c r="A84" s="79"/>
      <c r="B84" s="72"/>
      <c r="C84" s="73"/>
      <c r="D84" s="516"/>
      <c r="E84" s="516"/>
      <c r="F84" s="516"/>
      <c r="G84" s="516"/>
      <c r="H84" s="516"/>
      <c r="I84" s="516"/>
      <c r="J84" s="516"/>
      <c r="K84" s="516"/>
      <c r="L84" s="516"/>
      <c r="M84" s="516"/>
      <c r="N84" s="516"/>
      <c r="O84" s="516"/>
      <c r="P84" s="516"/>
      <c r="Q84" s="516"/>
      <c r="R84" s="516"/>
      <c r="S84" s="71"/>
    </row>
    <row r="85" spans="1:19" ht="15" x14ac:dyDescent="0.25">
      <c r="A85" s="79"/>
      <c r="B85" s="72"/>
      <c r="C85" s="73"/>
      <c r="D85" s="516"/>
      <c r="E85" s="516"/>
      <c r="F85" s="516"/>
      <c r="G85" s="516"/>
      <c r="H85" s="516"/>
      <c r="I85" s="516"/>
      <c r="J85" s="516"/>
      <c r="K85" s="516"/>
      <c r="L85" s="516"/>
      <c r="M85" s="516"/>
      <c r="N85" s="516"/>
      <c r="O85" s="516"/>
      <c r="P85" s="516"/>
      <c r="Q85" s="516"/>
      <c r="R85" s="516"/>
      <c r="S85" s="71"/>
    </row>
    <row r="86" spans="1:19" ht="15" x14ac:dyDescent="0.25">
      <c r="A86" s="79"/>
      <c r="B86" s="72"/>
      <c r="C86" s="73"/>
      <c r="D86" s="78"/>
      <c r="E86" s="78"/>
      <c r="F86" s="78"/>
      <c r="G86" s="78"/>
      <c r="H86" s="78"/>
      <c r="I86" s="78"/>
      <c r="J86" s="78"/>
      <c r="K86" s="78"/>
      <c r="L86" s="78"/>
      <c r="M86" s="78"/>
      <c r="N86" s="78"/>
      <c r="O86" s="78"/>
      <c r="P86" s="78"/>
      <c r="Q86" s="78"/>
      <c r="R86" s="78"/>
      <c r="S86" s="71"/>
    </row>
    <row r="87" spans="1:19" ht="15" x14ac:dyDescent="0.25">
      <c r="A87" s="79"/>
      <c r="B87" s="72"/>
      <c r="C87" s="73"/>
      <c r="D87" s="78"/>
      <c r="E87" s="78"/>
      <c r="F87" s="78"/>
      <c r="G87" s="78"/>
      <c r="H87" s="78"/>
      <c r="I87" s="78"/>
      <c r="J87" s="78"/>
      <c r="K87" s="78"/>
      <c r="L87" s="78"/>
      <c r="M87" s="78"/>
      <c r="N87" s="78"/>
      <c r="O87" s="78"/>
      <c r="P87" s="78"/>
      <c r="Q87" s="78"/>
      <c r="R87" s="78"/>
      <c r="S87" s="71"/>
    </row>
    <row r="88" spans="1:19" ht="15" x14ac:dyDescent="0.25">
      <c r="A88" s="79"/>
      <c r="B88" s="72"/>
      <c r="C88" s="73"/>
      <c r="D88" s="364"/>
      <c r="E88" s="365"/>
      <c r="F88" s="516"/>
      <c r="G88" s="516"/>
      <c r="H88" s="516"/>
      <c r="I88" s="516"/>
      <c r="J88" s="71"/>
      <c r="K88" s="516"/>
      <c r="L88" s="516"/>
      <c r="M88" s="516"/>
      <c r="N88" s="516"/>
      <c r="O88" s="71"/>
      <c r="P88" s="71"/>
      <c r="Q88" s="71"/>
      <c r="R88" s="71"/>
      <c r="S88" s="71"/>
    </row>
    <row r="89" spans="1:19" ht="15" x14ac:dyDescent="0.25">
      <c r="A89" s="79"/>
      <c r="B89" s="72"/>
      <c r="C89" s="73"/>
      <c r="D89" s="364"/>
      <c r="E89" s="365"/>
      <c r="F89" s="516"/>
      <c r="G89" s="516"/>
      <c r="H89" s="516"/>
      <c r="I89" s="516"/>
      <c r="J89" s="71"/>
      <c r="K89" s="516"/>
      <c r="L89" s="516"/>
      <c r="M89" s="516"/>
      <c r="N89" s="516"/>
      <c r="O89" s="71"/>
      <c r="P89" s="71"/>
      <c r="Q89" s="71"/>
      <c r="R89" s="71"/>
      <c r="S89" s="71"/>
    </row>
    <row r="90" spans="1:19" ht="15" x14ac:dyDescent="0.25">
      <c r="A90" s="79"/>
      <c r="B90" s="72"/>
      <c r="C90" s="73"/>
      <c r="D90" s="364"/>
      <c r="E90" s="365"/>
      <c r="F90" s="516"/>
      <c r="G90" s="516"/>
      <c r="H90" s="516"/>
      <c r="I90" s="516"/>
      <c r="J90" s="71"/>
      <c r="K90" s="516"/>
      <c r="L90" s="516"/>
      <c r="M90" s="516"/>
      <c r="N90" s="516"/>
      <c r="O90" s="71"/>
      <c r="P90" s="71"/>
      <c r="Q90" s="71"/>
      <c r="R90" s="71"/>
      <c r="S90" s="71"/>
    </row>
    <row r="91" spans="1:19" ht="15" x14ac:dyDescent="0.25">
      <c r="A91" s="79"/>
      <c r="B91" s="72"/>
      <c r="C91" s="73"/>
      <c r="D91" s="364"/>
      <c r="E91" s="365"/>
      <c r="F91" s="516"/>
      <c r="G91" s="516"/>
      <c r="H91" s="516"/>
      <c r="I91" s="516"/>
      <c r="J91" s="71"/>
      <c r="K91" s="516"/>
      <c r="L91" s="516"/>
      <c r="M91" s="516"/>
      <c r="N91" s="516"/>
      <c r="O91" s="71"/>
      <c r="P91" s="71"/>
      <c r="Q91" s="71"/>
      <c r="R91" s="71"/>
      <c r="S91" s="71"/>
    </row>
    <row r="92" spans="1:19" ht="15" x14ac:dyDescent="0.25">
      <c r="A92" s="79"/>
      <c r="B92" s="72"/>
      <c r="C92" s="73"/>
      <c r="D92" s="364"/>
      <c r="E92" s="365"/>
      <c r="F92" s="516"/>
      <c r="G92" s="516"/>
      <c r="H92" s="516"/>
      <c r="I92" s="516"/>
      <c r="J92" s="71"/>
      <c r="K92" s="516"/>
      <c r="L92" s="516"/>
      <c r="M92" s="516"/>
      <c r="N92" s="516"/>
      <c r="O92" s="71"/>
      <c r="P92" s="71"/>
      <c r="Q92" s="71"/>
      <c r="R92" s="71"/>
      <c r="S92" s="71"/>
    </row>
    <row r="93" spans="1:19" ht="15" x14ac:dyDescent="0.25">
      <c r="A93" s="79"/>
      <c r="B93" s="72"/>
      <c r="C93" s="73"/>
      <c r="D93" s="364"/>
      <c r="E93" s="365"/>
      <c r="F93" s="516"/>
      <c r="G93" s="516"/>
      <c r="H93" s="516"/>
      <c r="I93" s="516"/>
      <c r="J93" s="71"/>
      <c r="K93" s="516"/>
      <c r="L93" s="516"/>
      <c r="M93" s="516"/>
      <c r="N93" s="516"/>
      <c r="O93" s="71"/>
      <c r="P93" s="71"/>
      <c r="Q93" s="71"/>
      <c r="R93" s="71"/>
      <c r="S93" s="71"/>
    </row>
    <row r="94" spans="1:19" ht="15" x14ac:dyDescent="0.25">
      <c r="A94" s="79"/>
      <c r="B94" s="72"/>
      <c r="C94" s="73"/>
      <c r="D94" s="364"/>
      <c r="E94" s="365"/>
      <c r="F94" s="516"/>
      <c r="G94" s="516"/>
      <c r="H94" s="516"/>
      <c r="I94" s="516"/>
      <c r="J94" s="71"/>
      <c r="K94" s="516"/>
      <c r="L94" s="516"/>
      <c r="M94" s="516"/>
      <c r="N94" s="516"/>
      <c r="O94" s="71"/>
      <c r="P94" s="71"/>
      <c r="Q94" s="71"/>
      <c r="R94" s="71"/>
      <c r="S94" s="71"/>
    </row>
    <row r="95" spans="1:19" ht="15" x14ac:dyDescent="0.25">
      <c r="A95" s="79"/>
      <c r="B95" s="72"/>
      <c r="C95" s="73"/>
      <c r="D95" s="364"/>
      <c r="E95" s="365"/>
      <c r="F95" s="516"/>
      <c r="G95" s="516"/>
      <c r="H95" s="516"/>
      <c r="I95" s="516"/>
      <c r="J95" s="71"/>
      <c r="K95" s="516"/>
      <c r="L95" s="516"/>
      <c r="M95" s="516"/>
      <c r="N95" s="516"/>
      <c r="O95" s="71"/>
      <c r="P95" s="71"/>
      <c r="Q95" s="71"/>
      <c r="R95" s="71"/>
      <c r="S95" s="71"/>
    </row>
    <row r="96" spans="1:19" ht="15" x14ac:dyDescent="0.25">
      <c r="A96" s="79"/>
      <c r="B96" s="72"/>
      <c r="C96" s="73"/>
      <c r="D96" s="364"/>
      <c r="E96" s="365"/>
      <c r="F96" s="516"/>
      <c r="G96" s="516"/>
      <c r="H96" s="516"/>
      <c r="I96" s="516"/>
      <c r="J96" s="71"/>
      <c r="K96" s="516"/>
      <c r="L96" s="516"/>
      <c r="M96" s="516"/>
      <c r="N96" s="516"/>
      <c r="O96" s="71"/>
      <c r="P96" s="71"/>
      <c r="Q96" s="71"/>
      <c r="R96" s="71"/>
      <c r="S96" s="71"/>
    </row>
    <row r="97" spans="1:19" ht="15" x14ac:dyDescent="0.25">
      <c r="A97" s="79"/>
      <c r="B97" s="72"/>
      <c r="C97" s="73"/>
      <c r="D97" s="364"/>
      <c r="E97" s="365"/>
      <c r="F97" s="516"/>
      <c r="G97" s="516"/>
      <c r="H97" s="516"/>
      <c r="I97" s="516"/>
      <c r="J97" s="71"/>
      <c r="K97" s="516"/>
      <c r="L97" s="516"/>
      <c r="M97" s="516"/>
      <c r="N97" s="516"/>
      <c r="O97" s="71"/>
      <c r="P97" s="71"/>
      <c r="Q97" s="71"/>
      <c r="R97" s="71"/>
      <c r="S97" s="71"/>
    </row>
    <row r="98" spans="1:19" ht="15" x14ac:dyDescent="0.25">
      <c r="A98" s="79"/>
      <c r="B98" s="72"/>
      <c r="C98" s="73"/>
      <c r="D98" s="364"/>
      <c r="E98" s="365"/>
      <c r="F98" s="516"/>
      <c r="G98" s="516"/>
      <c r="H98" s="516"/>
      <c r="I98" s="516"/>
      <c r="J98" s="71"/>
      <c r="K98" s="516"/>
      <c r="L98" s="516"/>
      <c r="M98" s="516"/>
      <c r="N98" s="516"/>
      <c r="O98" s="71"/>
      <c r="P98" s="71"/>
      <c r="Q98" s="71"/>
      <c r="R98" s="71"/>
      <c r="S98" s="71"/>
    </row>
    <row r="99" spans="1:19" ht="15" x14ac:dyDescent="0.25">
      <c r="A99" s="79"/>
      <c r="B99" s="72"/>
      <c r="C99" s="73"/>
      <c r="D99" s="364"/>
      <c r="E99" s="365"/>
      <c r="F99" s="516"/>
      <c r="G99" s="516"/>
      <c r="H99" s="516"/>
      <c r="I99" s="516"/>
      <c r="J99" s="71"/>
      <c r="K99" s="516"/>
      <c r="L99" s="516"/>
      <c r="M99" s="516"/>
      <c r="N99" s="516"/>
      <c r="O99" s="71"/>
      <c r="P99" s="71"/>
      <c r="Q99" s="71"/>
      <c r="R99" s="71"/>
      <c r="S99" s="71"/>
    </row>
    <row r="100" spans="1:19" ht="15" x14ac:dyDescent="0.25">
      <c r="A100" s="79"/>
      <c r="B100" s="72"/>
      <c r="C100" s="73"/>
      <c r="D100" s="364"/>
      <c r="E100" s="365"/>
      <c r="F100" s="516"/>
      <c r="G100" s="516"/>
      <c r="H100" s="516"/>
      <c r="I100" s="516"/>
      <c r="J100" s="71"/>
      <c r="K100" s="516"/>
      <c r="L100" s="516"/>
      <c r="M100" s="516"/>
      <c r="N100" s="516"/>
      <c r="O100" s="71"/>
      <c r="P100" s="71"/>
      <c r="Q100" s="71"/>
      <c r="R100" s="71"/>
      <c r="S100" s="71"/>
    </row>
    <row r="101" spans="1:19" ht="15" x14ac:dyDescent="0.25">
      <c r="A101" s="516"/>
      <c r="B101" s="516"/>
      <c r="C101" s="516"/>
      <c r="D101" s="364"/>
      <c r="E101" s="365"/>
      <c r="F101" s="516"/>
      <c r="G101" s="516"/>
      <c r="H101" s="516"/>
      <c r="I101" s="516"/>
      <c r="J101" s="71"/>
      <c r="K101" s="516"/>
      <c r="L101" s="516"/>
      <c r="M101" s="516"/>
      <c r="N101" s="516"/>
      <c r="O101" s="71"/>
      <c r="P101" s="71"/>
      <c r="Q101" s="71"/>
      <c r="R101" s="71"/>
      <c r="S101" s="71"/>
    </row>
    <row r="102" spans="1:19" ht="15" x14ac:dyDescent="0.25">
      <c r="A102" s="516"/>
      <c r="B102" s="516"/>
      <c r="C102" s="516"/>
      <c r="D102" s="364"/>
      <c r="E102" s="524"/>
      <c r="F102" s="516"/>
      <c r="G102" s="516"/>
      <c r="H102" s="516"/>
      <c r="I102" s="516"/>
      <c r="J102" s="71"/>
      <c r="K102" s="516"/>
      <c r="L102" s="516"/>
      <c r="M102" s="516"/>
      <c r="N102" s="516"/>
      <c r="O102" s="71"/>
      <c r="P102" s="71"/>
      <c r="Q102" s="71"/>
      <c r="R102" s="71"/>
      <c r="S102" s="71"/>
    </row>
    <row r="103" spans="1:19" ht="15" x14ac:dyDescent="0.25">
      <c r="A103" s="516"/>
      <c r="B103" s="516"/>
      <c r="C103" s="516"/>
      <c r="D103" s="364"/>
      <c r="E103" s="524"/>
      <c r="F103" s="516"/>
      <c r="G103" s="516"/>
      <c r="H103" s="516"/>
      <c r="I103" s="516"/>
      <c r="J103" s="71"/>
      <c r="K103" s="516"/>
      <c r="L103" s="516"/>
      <c r="M103" s="516"/>
      <c r="N103" s="516"/>
      <c r="O103" s="71"/>
      <c r="P103" s="71"/>
      <c r="Q103" s="71"/>
      <c r="R103" s="71"/>
      <c r="S103" s="71"/>
    </row>
    <row r="104" spans="1:19" ht="15" x14ac:dyDescent="0.25">
      <c r="A104" s="78"/>
      <c r="B104" s="78"/>
      <c r="C104" s="78"/>
      <c r="D104" s="364"/>
      <c r="E104" s="524"/>
      <c r="F104" s="516"/>
      <c r="G104" s="516"/>
      <c r="H104" s="516"/>
      <c r="I104" s="516"/>
      <c r="J104" s="71"/>
      <c r="K104" s="516"/>
      <c r="L104" s="516"/>
      <c r="M104" s="516"/>
      <c r="N104" s="516"/>
      <c r="O104" s="71"/>
      <c r="P104" s="71"/>
      <c r="Q104" s="71"/>
      <c r="R104" s="71"/>
      <c r="S104" s="71"/>
    </row>
    <row r="105" spans="1:19" ht="15" x14ac:dyDescent="0.25">
      <c r="A105" s="78"/>
      <c r="B105" s="78"/>
      <c r="C105" s="78"/>
      <c r="D105" s="364"/>
      <c r="E105" s="524"/>
      <c r="F105" s="516"/>
      <c r="G105" s="516"/>
      <c r="H105" s="516"/>
      <c r="I105" s="516"/>
      <c r="J105" s="71"/>
      <c r="K105" s="516"/>
      <c r="L105" s="516"/>
      <c r="M105" s="516"/>
      <c r="N105" s="516"/>
      <c r="O105" s="71"/>
      <c r="P105" s="71"/>
      <c r="Q105" s="71"/>
      <c r="R105" s="71"/>
      <c r="S105" s="71"/>
    </row>
    <row r="106" spans="1:19" ht="15" x14ac:dyDescent="0.25">
      <c r="A106" s="80"/>
      <c r="B106" s="73"/>
      <c r="C106" s="365"/>
      <c r="D106" s="364"/>
      <c r="E106" s="524"/>
      <c r="F106" s="516"/>
      <c r="G106" s="516"/>
      <c r="H106" s="516"/>
      <c r="I106" s="516"/>
      <c r="J106" s="71"/>
      <c r="K106" s="516"/>
      <c r="L106" s="516"/>
      <c r="M106" s="516"/>
      <c r="N106" s="516"/>
      <c r="O106" s="71"/>
      <c r="P106" s="71"/>
      <c r="Q106" s="71"/>
      <c r="R106" s="71"/>
      <c r="S106" s="71"/>
    </row>
    <row r="107" spans="1:19" ht="15" x14ac:dyDescent="0.25">
      <c r="A107" s="516"/>
      <c r="B107" s="72"/>
      <c r="C107" s="73"/>
      <c r="D107" s="364"/>
      <c r="E107" s="524"/>
      <c r="F107" s="516"/>
      <c r="G107" s="516"/>
      <c r="H107" s="516"/>
      <c r="I107" s="516"/>
      <c r="J107" s="71"/>
      <c r="K107" s="516"/>
      <c r="L107" s="516"/>
      <c r="M107" s="516"/>
      <c r="N107" s="516"/>
      <c r="O107" s="71"/>
      <c r="P107" s="71"/>
      <c r="Q107" s="71"/>
      <c r="R107" s="71"/>
      <c r="S107" s="71"/>
    </row>
    <row r="108" spans="1:19" ht="15" x14ac:dyDescent="0.25">
      <c r="A108" s="516"/>
      <c r="B108" s="72"/>
      <c r="C108" s="73"/>
      <c r="D108" s="78"/>
      <c r="E108" s="78"/>
      <c r="F108" s="78"/>
      <c r="G108" s="78"/>
      <c r="H108" s="78"/>
      <c r="I108" s="78"/>
      <c r="J108" s="78"/>
      <c r="K108" s="78"/>
      <c r="L108" s="78"/>
      <c r="M108" s="78"/>
      <c r="N108" s="78"/>
      <c r="O108" s="78"/>
      <c r="P108" s="78"/>
      <c r="Q108" s="78"/>
      <c r="R108" s="78"/>
      <c r="S108" s="71"/>
    </row>
    <row r="109" spans="1:19" ht="15" x14ac:dyDescent="0.25">
      <c r="A109" s="516"/>
      <c r="B109" s="72"/>
      <c r="C109" s="73"/>
      <c r="D109" s="78"/>
      <c r="E109" s="78"/>
      <c r="F109" s="78"/>
      <c r="G109" s="78"/>
      <c r="H109" s="78"/>
      <c r="I109" s="78"/>
      <c r="J109" s="78"/>
      <c r="K109" s="78"/>
      <c r="L109" s="78"/>
      <c r="M109" s="78"/>
      <c r="N109" s="78"/>
      <c r="O109" s="78"/>
      <c r="P109" s="78"/>
      <c r="Q109" s="78"/>
      <c r="R109" s="78"/>
      <c r="S109" s="71"/>
    </row>
    <row r="110" spans="1:19" ht="15" x14ac:dyDescent="0.25">
      <c r="A110" s="516"/>
      <c r="B110" s="72"/>
      <c r="C110" s="73"/>
      <c r="D110" s="364"/>
      <c r="E110" s="365"/>
      <c r="F110" s="516"/>
      <c r="G110" s="516"/>
      <c r="H110" s="516"/>
      <c r="I110" s="516"/>
      <c r="J110" s="71"/>
      <c r="K110" s="516"/>
      <c r="L110" s="516"/>
      <c r="M110" s="516"/>
      <c r="N110" s="516"/>
      <c r="O110" s="71"/>
      <c r="P110" s="71"/>
      <c r="Q110" s="71"/>
      <c r="R110" s="71"/>
      <c r="S110" s="71"/>
    </row>
    <row r="111" spans="1:19" ht="15" x14ac:dyDescent="0.25">
      <c r="A111" s="516"/>
      <c r="B111" s="72"/>
      <c r="C111" s="73"/>
      <c r="D111" s="364"/>
      <c r="E111" s="365"/>
      <c r="F111" s="516"/>
      <c r="G111" s="516"/>
      <c r="H111" s="516"/>
      <c r="I111" s="516"/>
      <c r="J111" s="71"/>
      <c r="K111" s="516"/>
      <c r="L111" s="516"/>
      <c r="M111" s="516"/>
      <c r="N111" s="516"/>
      <c r="O111" s="71"/>
      <c r="P111" s="71"/>
      <c r="Q111" s="71"/>
      <c r="R111" s="71"/>
      <c r="S111" s="71"/>
    </row>
    <row r="112" spans="1:19" ht="15" x14ac:dyDescent="0.25">
      <c r="A112" s="516"/>
      <c r="B112" s="72"/>
      <c r="C112" s="73"/>
      <c r="D112" s="364"/>
      <c r="E112" s="365"/>
      <c r="F112" s="516"/>
      <c r="G112" s="516"/>
      <c r="H112" s="516"/>
      <c r="I112" s="516"/>
      <c r="J112" s="71"/>
      <c r="K112" s="516"/>
      <c r="L112" s="516"/>
      <c r="M112" s="516"/>
      <c r="N112" s="516"/>
      <c r="O112" s="71"/>
      <c r="P112" s="71"/>
      <c r="Q112" s="71"/>
      <c r="R112" s="71"/>
      <c r="S112" s="71"/>
    </row>
    <row r="113" spans="1:19" ht="15" x14ac:dyDescent="0.25">
      <c r="A113" s="516"/>
      <c r="B113" s="72"/>
      <c r="C113" s="73"/>
      <c r="D113" s="364"/>
      <c r="E113" s="365"/>
      <c r="F113" s="516"/>
      <c r="G113" s="516"/>
      <c r="H113" s="516"/>
      <c r="I113" s="516"/>
      <c r="J113" s="71"/>
      <c r="K113" s="516"/>
      <c r="L113" s="516"/>
      <c r="M113" s="516"/>
      <c r="N113" s="516"/>
      <c r="O113" s="71"/>
      <c r="P113" s="71"/>
      <c r="Q113" s="71"/>
      <c r="R113" s="71"/>
      <c r="S113" s="71"/>
    </row>
    <row r="114" spans="1:19" ht="15" x14ac:dyDescent="0.25">
      <c r="A114" s="516"/>
      <c r="B114" s="72"/>
      <c r="C114" s="73"/>
      <c r="D114" s="364"/>
      <c r="E114" s="365"/>
      <c r="F114" s="516"/>
      <c r="G114" s="516"/>
      <c r="H114" s="516"/>
      <c r="I114" s="516"/>
      <c r="J114" s="71"/>
      <c r="K114" s="516"/>
      <c r="L114" s="516"/>
      <c r="M114" s="516"/>
      <c r="N114" s="516"/>
      <c r="O114" s="71"/>
      <c r="P114" s="71"/>
      <c r="Q114" s="71"/>
      <c r="R114" s="71"/>
      <c r="S114" s="71"/>
    </row>
    <row r="115" spans="1:19" ht="15" x14ac:dyDescent="0.25">
      <c r="A115" s="516"/>
      <c r="B115" s="72"/>
      <c r="C115" s="73"/>
      <c r="D115" s="364"/>
      <c r="E115" s="365"/>
      <c r="F115" s="516"/>
      <c r="G115" s="516"/>
      <c r="H115" s="516"/>
      <c r="I115" s="516"/>
      <c r="J115" s="71"/>
      <c r="K115" s="516"/>
      <c r="L115" s="516"/>
      <c r="M115" s="516"/>
      <c r="N115" s="516"/>
      <c r="O115" s="71"/>
      <c r="P115" s="71"/>
      <c r="Q115" s="71"/>
      <c r="R115" s="71"/>
      <c r="S115" s="71"/>
    </row>
    <row r="116" spans="1:19" ht="15" x14ac:dyDescent="0.25">
      <c r="A116" s="516"/>
      <c r="B116" s="72"/>
      <c r="C116" s="73"/>
      <c r="D116" s="364"/>
      <c r="E116" s="365"/>
      <c r="F116" s="516"/>
      <c r="G116" s="516"/>
      <c r="H116" s="516"/>
      <c r="I116" s="516"/>
      <c r="J116" s="71"/>
      <c r="K116" s="516"/>
      <c r="L116" s="516"/>
      <c r="M116" s="516"/>
      <c r="N116" s="516"/>
      <c r="O116" s="71"/>
      <c r="P116" s="71"/>
      <c r="Q116" s="71"/>
      <c r="R116" s="71"/>
      <c r="S116" s="71"/>
    </row>
    <row r="117" spans="1:19" ht="15" x14ac:dyDescent="0.25">
      <c r="A117" s="516"/>
      <c r="B117" s="72"/>
      <c r="C117" s="73"/>
      <c r="D117" s="364"/>
      <c r="E117" s="365"/>
      <c r="F117" s="516"/>
      <c r="G117" s="516"/>
      <c r="H117" s="516"/>
      <c r="I117" s="516"/>
      <c r="J117" s="71"/>
      <c r="K117" s="516"/>
      <c r="L117" s="516"/>
      <c r="M117" s="516"/>
      <c r="N117" s="516"/>
      <c r="O117" s="71"/>
      <c r="P117" s="71"/>
      <c r="Q117" s="71"/>
      <c r="R117" s="71"/>
      <c r="S117" s="71"/>
    </row>
    <row r="118" spans="1:19" ht="15" x14ac:dyDescent="0.25">
      <c r="A118" s="516"/>
      <c r="B118" s="72"/>
      <c r="C118" s="73"/>
      <c r="D118" s="364"/>
      <c r="E118" s="365"/>
      <c r="F118" s="516"/>
      <c r="G118" s="516"/>
      <c r="H118" s="516"/>
      <c r="I118" s="516"/>
      <c r="J118" s="71"/>
      <c r="K118" s="516"/>
      <c r="L118" s="516"/>
      <c r="M118" s="516"/>
      <c r="N118" s="516"/>
      <c r="O118" s="71"/>
      <c r="P118" s="71"/>
      <c r="Q118" s="71"/>
      <c r="R118" s="71"/>
      <c r="S118" s="71"/>
    </row>
    <row r="119" spans="1:19" ht="15" x14ac:dyDescent="0.25">
      <c r="A119" s="516"/>
      <c r="B119" s="72"/>
      <c r="C119" s="73"/>
      <c r="D119" s="364"/>
      <c r="E119" s="365"/>
      <c r="F119" s="516"/>
      <c r="G119" s="516"/>
      <c r="H119" s="516"/>
      <c r="I119" s="516"/>
      <c r="J119" s="71"/>
      <c r="K119" s="516"/>
      <c r="L119" s="516"/>
      <c r="M119" s="516"/>
      <c r="N119" s="516"/>
      <c r="O119" s="71"/>
      <c r="P119" s="71"/>
      <c r="Q119" s="71"/>
      <c r="R119" s="71"/>
      <c r="S119" s="71"/>
    </row>
    <row r="120" spans="1:19" ht="15" x14ac:dyDescent="0.25">
      <c r="A120" s="516"/>
      <c r="B120" s="72"/>
      <c r="C120" s="73"/>
      <c r="D120" s="364"/>
      <c r="E120" s="365"/>
      <c r="F120" s="516"/>
      <c r="G120" s="516"/>
      <c r="H120" s="516"/>
      <c r="I120" s="516"/>
      <c r="J120" s="71"/>
      <c r="K120" s="516"/>
      <c r="L120" s="516"/>
      <c r="M120" s="516"/>
      <c r="N120" s="516"/>
      <c r="O120" s="71"/>
      <c r="P120" s="71"/>
      <c r="Q120" s="71"/>
      <c r="R120" s="71"/>
      <c r="S120" s="71"/>
    </row>
    <row r="121" spans="1:19" ht="15" x14ac:dyDescent="0.25">
      <c r="A121" s="516"/>
      <c r="B121" s="72"/>
      <c r="C121" s="73"/>
      <c r="D121" s="364"/>
      <c r="E121" s="365"/>
      <c r="F121" s="516"/>
      <c r="G121" s="516"/>
      <c r="H121" s="516"/>
      <c r="I121" s="516"/>
      <c r="J121" s="71"/>
      <c r="K121" s="516"/>
      <c r="L121" s="516"/>
      <c r="M121" s="516"/>
      <c r="N121" s="516"/>
      <c r="O121" s="71"/>
      <c r="P121" s="71"/>
      <c r="Q121" s="71"/>
      <c r="R121" s="71"/>
      <c r="S121" s="71"/>
    </row>
    <row r="122" spans="1:19" ht="15" x14ac:dyDescent="0.25">
      <c r="A122" s="516"/>
      <c r="B122" s="72"/>
      <c r="C122" s="73"/>
      <c r="D122" s="364"/>
      <c r="E122" s="365"/>
      <c r="F122" s="516"/>
      <c r="G122" s="516"/>
      <c r="H122" s="516"/>
      <c r="I122" s="516"/>
      <c r="J122" s="71"/>
      <c r="K122" s="516"/>
      <c r="L122" s="516"/>
      <c r="M122" s="516"/>
      <c r="N122" s="516"/>
      <c r="O122" s="71"/>
      <c r="P122" s="71"/>
      <c r="Q122" s="71"/>
      <c r="R122" s="71"/>
      <c r="S122" s="71"/>
    </row>
    <row r="123" spans="1:19" ht="15" x14ac:dyDescent="0.25">
      <c r="A123" s="516"/>
      <c r="B123" s="72"/>
      <c r="C123" s="73"/>
      <c r="D123" s="364"/>
      <c r="E123" s="524"/>
      <c r="F123" s="516"/>
      <c r="G123" s="516"/>
      <c r="H123" s="516"/>
      <c r="I123" s="516"/>
      <c r="J123" s="71"/>
      <c r="K123" s="516"/>
      <c r="L123" s="516"/>
      <c r="M123" s="516"/>
      <c r="N123" s="516"/>
      <c r="O123" s="71"/>
      <c r="P123" s="71"/>
      <c r="Q123" s="71"/>
      <c r="R123" s="71"/>
      <c r="S123" s="71"/>
    </row>
    <row r="124" spans="1:19" ht="15" x14ac:dyDescent="0.25">
      <c r="A124" s="516"/>
      <c r="B124" s="72"/>
      <c r="C124" s="73"/>
      <c r="D124" s="364"/>
      <c r="E124" s="524"/>
      <c r="F124" s="516"/>
      <c r="G124" s="516"/>
      <c r="H124" s="516"/>
      <c r="I124" s="516"/>
      <c r="J124" s="71"/>
      <c r="K124" s="516"/>
      <c r="L124" s="516"/>
      <c r="M124" s="516"/>
      <c r="N124" s="516"/>
      <c r="O124" s="71"/>
      <c r="P124" s="71"/>
      <c r="Q124" s="71"/>
      <c r="R124" s="71"/>
      <c r="S124" s="71"/>
    </row>
    <row r="125" spans="1:19" ht="15" x14ac:dyDescent="0.25">
      <c r="A125" s="72"/>
      <c r="B125" s="73"/>
      <c r="C125" s="524"/>
      <c r="D125" s="364"/>
      <c r="E125" s="524"/>
      <c r="F125" s="516"/>
      <c r="G125" s="516"/>
      <c r="H125" s="516"/>
      <c r="I125" s="516"/>
      <c r="J125" s="71"/>
      <c r="K125" s="516"/>
      <c r="L125" s="516"/>
      <c r="M125" s="516"/>
      <c r="N125" s="516"/>
      <c r="O125" s="71"/>
      <c r="P125" s="71"/>
      <c r="Q125" s="71"/>
      <c r="R125" s="71"/>
      <c r="S125" s="71"/>
    </row>
    <row r="126" spans="1:19" ht="15" x14ac:dyDescent="0.25">
      <c r="A126" s="78"/>
      <c r="B126" s="78"/>
      <c r="C126" s="78"/>
      <c r="D126" s="364"/>
      <c r="E126" s="524"/>
      <c r="F126" s="516"/>
      <c r="G126" s="516"/>
      <c r="H126" s="516"/>
      <c r="I126" s="516"/>
      <c r="J126" s="71"/>
      <c r="K126" s="516"/>
      <c r="L126" s="516"/>
      <c r="M126" s="516"/>
      <c r="N126" s="516"/>
      <c r="O126" s="71"/>
      <c r="P126" s="71"/>
      <c r="Q126" s="71"/>
      <c r="R126" s="71"/>
      <c r="S126" s="71"/>
    </row>
    <row r="127" spans="1:19" ht="15" x14ac:dyDescent="0.25">
      <c r="A127" s="71"/>
      <c r="B127" s="78"/>
      <c r="C127" s="78"/>
      <c r="D127" s="364"/>
      <c r="E127" s="524"/>
      <c r="F127" s="516"/>
      <c r="G127" s="516"/>
      <c r="H127" s="516"/>
      <c r="I127" s="516"/>
      <c r="J127" s="71"/>
      <c r="K127" s="516"/>
      <c r="L127" s="516"/>
      <c r="M127" s="516"/>
      <c r="N127" s="516"/>
      <c r="O127" s="71"/>
      <c r="P127" s="71"/>
      <c r="Q127" s="71"/>
      <c r="R127" s="71"/>
      <c r="S127" s="71"/>
    </row>
    <row r="128" spans="1:19" ht="15" x14ac:dyDescent="0.25">
      <c r="A128" s="72"/>
      <c r="B128" s="72"/>
      <c r="C128" s="73"/>
      <c r="D128" s="364"/>
      <c r="E128" s="524"/>
      <c r="F128" s="516"/>
      <c r="G128" s="516"/>
      <c r="H128" s="516"/>
      <c r="I128" s="516"/>
      <c r="J128" s="71"/>
      <c r="K128" s="516"/>
      <c r="L128" s="516"/>
      <c r="M128" s="516"/>
      <c r="N128" s="516"/>
      <c r="O128" s="71"/>
      <c r="P128" s="71"/>
      <c r="Q128" s="71"/>
      <c r="R128" s="71"/>
      <c r="S128" s="71"/>
    </row>
    <row r="129" spans="1:19" ht="15" x14ac:dyDescent="0.25">
      <c r="A129" s="72"/>
      <c r="B129" s="72"/>
      <c r="C129" s="73"/>
      <c r="D129" s="78"/>
      <c r="E129" s="78"/>
      <c r="F129" s="78"/>
      <c r="G129" s="78"/>
      <c r="H129" s="78"/>
      <c r="I129" s="78"/>
      <c r="J129" s="78"/>
      <c r="K129" s="78"/>
      <c r="L129" s="78"/>
      <c r="M129" s="78"/>
      <c r="N129" s="78"/>
      <c r="O129" s="78"/>
      <c r="P129" s="78"/>
      <c r="Q129" s="78"/>
      <c r="R129" s="78"/>
      <c r="S129" s="71"/>
    </row>
    <row r="130" spans="1:19" ht="15" x14ac:dyDescent="0.25">
      <c r="A130" s="72"/>
      <c r="B130" s="72"/>
      <c r="C130" s="73"/>
      <c r="D130" s="364"/>
      <c r="E130" s="365"/>
      <c r="F130" s="516"/>
      <c r="G130" s="516"/>
      <c r="H130" s="516"/>
      <c r="I130" s="516"/>
      <c r="J130" s="71"/>
      <c r="K130" s="516"/>
      <c r="L130" s="516"/>
      <c r="M130" s="516"/>
      <c r="N130" s="516"/>
      <c r="O130" s="71"/>
      <c r="P130" s="71"/>
      <c r="Q130" s="71"/>
      <c r="R130" s="71"/>
      <c r="S130" s="71"/>
    </row>
    <row r="131" spans="1:19" ht="15" x14ac:dyDescent="0.25">
      <c r="A131" s="72"/>
      <c r="B131" s="72"/>
      <c r="C131" s="73"/>
      <c r="D131" s="364"/>
      <c r="E131" s="365"/>
      <c r="F131" s="516"/>
      <c r="G131" s="516"/>
      <c r="H131" s="516"/>
      <c r="I131" s="516"/>
      <c r="J131" s="71"/>
      <c r="K131" s="516"/>
      <c r="L131" s="516"/>
      <c r="M131" s="516"/>
      <c r="N131" s="516"/>
      <c r="O131" s="71"/>
      <c r="P131" s="71"/>
      <c r="Q131" s="71"/>
      <c r="R131" s="71"/>
      <c r="S131" s="71"/>
    </row>
    <row r="132" spans="1:19" ht="15" x14ac:dyDescent="0.25">
      <c r="A132" s="72"/>
      <c r="B132" s="72"/>
      <c r="C132" s="73"/>
      <c r="D132" s="364"/>
      <c r="E132" s="365"/>
      <c r="F132" s="516"/>
      <c r="G132" s="516"/>
      <c r="H132" s="516"/>
      <c r="I132" s="516"/>
      <c r="J132" s="71"/>
      <c r="K132" s="516"/>
      <c r="L132" s="516"/>
      <c r="M132" s="516"/>
      <c r="N132" s="516"/>
      <c r="O132" s="71"/>
      <c r="P132" s="71"/>
      <c r="Q132" s="71"/>
      <c r="R132" s="71"/>
      <c r="S132" s="71"/>
    </row>
    <row r="133" spans="1:19" ht="15" x14ac:dyDescent="0.25">
      <c r="A133" s="72"/>
      <c r="B133" s="72"/>
      <c r="C133" s="73"/>
      <c r="D133" s="364"/>
      <c r="E133" s="365"/>
      <c r="F133" s="516"/>
      <c r="G133" s="516"/>
      <c r="H133" s="516"/>
      <c r="I133" s="516"/>
      <c r="J133" s="71"/>
      <c r="K133" s="516"/>
      <c r="L133" s="516"/>
      <c r="M133" s="516"/>
      <c r="N133" s="516"/>
      <c r="O133" s="71"/>
      <c r="P133" s="71"/>
      <c r="Q133" s="71"/>
      <c r="R133" s="71"/>
      <c r="S133" s="71"/>
    </row>
    <row r="134" spans="1:19" ht="15" x14ac:dyDescent="0.25">
      <c r="A134" s="72"/>
      <c r="B134" s="72"/>
      <c r="C134" s="73"/>
      <c r="D134" s="364"/>
      <c r="E134" s="365"/>
      <c r="F134" s="516"/>
      <c r="G134" s="516"/>
      <c r="H134" s="516"/>
      <c r="I134" s="516"/>
      <c r="J134" s="71"/>
      <c r="K134" s="516"/>
      <c r="L134" s="516"/>
      <c r="M134" s="516"/>
      <c r="N134" s="516"/>
      <c r="O134" s="71"/>
      <c r="P134" s="71"/>
      <c r="Q134" s="71"/>
      <c r="R134" s="71"/>
      <c r="S134" s="71"/>
    </row>
    <row r="135" spans="1:19" ht="15" x14ac:dyDescent="0.25">
      <c r="A135" s="72"/>
      <c r="B135" s="72"/>
      <c r="C135" s="73"/>
      <c r="D135" s="364"/>
      <c r="E135" s="365"/>
      <c r="F135" s="516"/>
      <c r="G135" s="516"/>
      <c r="H135" s="516"/>
      <c r="I135" s="516"/>
      <c r="J135" s="71"/>
      <c r="K135" s="516"/>
      <c r="L135" s="516"/>
      <c r="M135" s="516"/>
      <c r="N135" s="516"/>
      <c r="O135" s="71"/>
      <c r="P135" s="71"/>
      <c r="Q135" s="71"/>
      <c r="R135" s="71"/>
      <c r="S135" s="71"/>
    </row>
    <row r="136" spans="1:19" ht="15" x14ac:dyDescent="0.25">
      <c r="A136" s="72"/>
      <c r="B136" s="72"/>
      <c r="C136" s="73"/>
      <c r="D136" s="364"/>
      <c r="E136" s="365"/>
      <c r="F136" s="516"/>
      <c r="G136" s="516"/>
      <c r="H136" s="516"/>
      <c r="I136" s="516"/>
      <c r="J136" s="71"/>
      <c r="K136" s="516"/>
      <c r="L136" s="516"/>
      <c r="M136" s="516"/>
      <c r="N136" s="516"/>
      <c r="O136" s="71"/>
      <c r="P136" s="71"/>
      <c r="Q136" s="71"/>
      <c r="R136" s="71"/>
      <c r="S136" s="71"/>
    </row>
    <row r="137" spans="1:19" ht="15" x14ac:dyDescent="0.25">
      <c r="A137" s="72"/>
      <c r="B137" s="72"/>
      <c r="C137" s="73"/>
      <c r="D137" s="364"/>
      <c r="E137" s="365"/>
      <c r="F137" s="516"/>
      <c r="G137" s="516"/>
      <c r="H137" s="516"/>
      <c r="I137" s="516"/>
      <c r="J137" s="71"/>
      <c r="K137" s="516"/>
      <c r="L137" s="516"/>
      <c r="M137" s="516"/>
      <c r="N137" s="516"/>
      <c r="O137" s="71"/>
      <c r="P137" s="71"/>
      <c r="Q137" s="71"/>
      <c r="R137" s="71"/>
      <c r="S137" s="71"/>
    </row>
    <row r="138" spans="1:19" ht="15" x14ac:dyDescent="0.25">
      <c r="A138" s="72"/>
      <c r="B138" s="72"/>
      <c r="C138" s="73"/>
      <c r="D138" s="364"/>
      <c r="E138" s="365"/>
      <c r="F138" s="516"/>
      <c r="G138" s="516"/>
      <c r="H138" s="516"/>
      <c r="I138" s="516"/>
      <c r="J138" s="71"/>
      <c r="K138" s="516"/>
      <c r="L138" s="516"/>
      <c r="M138" s="516"/>
      <c r="N138" s="516"/>
      <c r="O138" s="71"/>
      <c r="P138" s="71"/>
      <c r="Q138" s="71"/>
      <c r="R138" s="71"/>
      <c r="S138" s="71"/>
    </row>
    <row r="139" spans="1:19" ht="15" x14ac:dyDescent="0.25">
      <c r="A139" s="72"/>
      <c r="B139" s="72"/>
      <c r="C139" s="73"/>
      <c r="D139" s="364"/>
      <c r="E139" s="365"/>
      <c r="F139" s="516"/>
      <c r="G139" s="516"/>
      <c r="H139" s="516"/>
      <c r="I139" s="516"/>
      <c r="J139" s="71"/>
      <c r="K139" s="516"/>
      <c r="L139" s="516"/>
      <c r="M139" s="516"/>
      <c r="N139" s="516"/>
      <c r="O139" s="71"/>
      <c r="P139" s="71"/>
      <c r="Q139" s="71"/>
      <c r="R139" s="71"/>
      <c r="S139" s="71"/>
    </row>
    <row r="140" spans="1:19" ht="15" x14ac:dyDescent="0.25">
      <c r="A140" s="72"/>
      <c r="B140" s="72"/>
      <c r="C140" s="73"/>
      <c r="D140" s="364"/>
      <c r="E140" s="365"/>
      <c r="F140" s="516"/>
      <c r="G140" s="516"/>
      <c r="H140" s="516"/>
      <c r="I140" s="516"/>
      <c r="J140" s="71"/>
      <c r="K140" s="516"/>
      <c r="L140" s="516"/>
      <c r="M140" s="516"/>
      <c r="N140" s="516"/>
      <c r="O140" s="71"/>
      <c r="P140" s="71"/>
      <c r="Q140" s="71"/>
      <c r="R140" s="71"/>
      <c r="S140" s="71"/>
    </row>
    <row r="141" spans="1:19" ht="15" x14ac:dyDescent="0.25">
      <c r="A141" s="72"/>
      <c r="B141" s="72"/>
      <c r="C141" s="73"/>
      <c r="D141" s="364"/>
      <c r="E141" s="365"/>
      <c r="F141" s="516"/>
      <c r="G141" s="516"/>
      <c r="H141" s="516"/>
      <c r="I141" s="516"/>
      <c r="J141" s="71"/>
      <c r="K141" s="516"/>
      <c r="L141" s="516"/>
      <c r="M141" s="516"/>
      <c r="N141" s="516"/>
      <c r="O141" s="71"/>
      <c r="P141" s="71"/>
      <c r="Q141" s="71"/>
      <c r="R141" s="71"/>
      <c r="S141" s="71"/>
    </row>
    <row r="142" spans="1:19" ht="15" x14ac:dyDescent="0.25">
      <c r="A142" s="72"/>
      <c r="B142" s="72"/>
      <c r="C142" s="73"/>
      <c r="D142" s="364"/>
      <c r="E142" s="365"/>
      <c r="F142" s="516"/>
      <c r="G142" s="516"/>
      <c r="H142" s="516"/>
      <c r="I142" s="516"/>
      <c r="J142" s="71"/>
      <c r="K142" s="516"/>
      <c r="L142" s="516"/>
      <c r="M142" s="516"/>
      <c r="N142" s="516"/>
      <c r="O142" s="71"/>
      <c r="P142" s="71"/>
      <c r="Q142" s="71"/>
      <c r="R142" s="71"/>
      <c r="S142" s="71"/>
    </row>
    <row r="143" spans="1:19" ht="15" x14ac:dyDescent="0.25">
      <c r="A143" s="72"/>
      <c r="B143" s="72"/>
      <c r="C143" s="73"/>
      <c r="D143" s="364"/>
      <c r="E143" s="524"/>
      <c r="F143" s="516"/>
      <c r="G143" s="516"/>
      <c r="H143" s="516"/>
      <c r="I143" s="516"/>
      <c r="J143" s="71"/>
      <c r="K143" s="516"/>
      <c r="L143" s="516"/>
      <c r="M143" s="516"/>
      <c r="N143" s="516"/>
      <c r="O143" s="71"/>
      <c r="P143" s="71"/>
      <c r="Q143" s="71"/>
      <c r="R143" s="71"/>
      <c r="S143" s="71"/>
    </row>
    <row r="144" spans="1:19" ht="15" x14ac:dyDescent="0.25">
      <c r="A144" s="72"/>
      <c r="B144" s="72"/>
      <c r="C144" s="73"/>
      <c r="D144" s="364"/>
      <c r="E144" s="524"/>
      <c r="F144" s="516"/>
      <c r="G144" s="516"/>
      <c r="H144" s="516"/>
      <c r="I144" s="516"/>
      <c r="J144" s="71"/>
      <c r="K144" s="516"/>
      <c r="L144" s="516"/>
      <c r="M144" s="516"/>
      <c r="N144" s="516"/>
      <c r="O144" s="71"/>
      <c r="P144" s="71"/>
      <c r="Q144" s="71"/>
      <c r="R144" s="71"/>
      <c r="S144" s="71"/>
    </row>
    <row r="145" spans="1:19" ht="15" x14ac:dyDescent="0.25">
      <c r="A145" s="72"/>
      <c r="B145" s="72"/>
      <c r="C145" s="73"/>
      <c r="D145" s="364"/>
      <c r="E145" s="524"/>
      <c r="F145" s="516"/>
      <c r="G145" s="516"/>
      <c r="H145" s="516"/>
      <c r="I145" s="516"/>
      <c r="J145" s="71"/>
      <c r="K145" s="516"/>
      <c r="L145" s="516"/>
      <c r="M145" s="516"/>
      <c r="N145" s="516"/>
      <c r="O145" s="71"/>
      <c r="P145" s="71"/>
      <c r="Q145" s="71"/>
      <c r="R145" s="71"/>
      <c r="S145" s="71"/>
    </row>
    <row r="146" spans="1:19" ht="15" x14ac:dyDescent="0.25">
      <c r="A146" s="72"/>
      <c r="B146" s="72"/>
      <c r="C146" s="73"/>
      <c r="D146" s="364"/>
      <c r="E146" s="524"/>
      <c r="F146" s="516"/>
      <c r="G146" s="516"/>
      <c r="H146" s="516"/>
      <c r="I146" s="516"/>
      <c r="J146" s="71"/>
      <c r="K146" s="516"/>
      <c r="L146" s="516"/>
      <c r="M146" s="516"/>
      <c r="N146" s="516"/>
      <c r="O146" s="71"/>
      <c r="P146" s="71"/>
      <c r="Q146" s="71"/>
      <c r="R146" s="71"/>
      <c r="S146" s="71"/>
    </row>
    <row r="147" spans="1:19" ht="15" x14ac:dyDescent="0.25">
      <c r="A147" s="72"/>
      <c r="B147" s="78"/>
      <c r="C147" s="78"/>
      <c r="D147" s="364"/>
      <c r="E147" s="524"/>
      <c r="F147" s="516"/>
      <c r="G147" s="516"/>
      <c r="H147" s="516"/>
      <c r="I147" s="516"/>
      <c r="J147" s="71"/>
      <c r="K147" s="516"/>
      <c r="L147" s="516"/>
      <c r="M147" s="516"/>
      <c r="N147" s="516"/>
      <c r="O147" s="71"/>
      <c r="P147" s="71"/>
      <c r="Q147" s="71"/>
      <c r="R147" s="71"/>
      <c r="S147" s="71"/>
    </row>
    <row r="148" spans="1:19" x14ac:dyDescent="0.2">
      <c r="A148" s="72"/>
      <c r="B148" s="72"/>
      <c r="C148" s="73"/>
      <c r="D148" s="72"/>
      <c r="E148" s="72"/>
      <c r="F148" s="72"/>
      <c r="G148" s="72"/>
      <c r="H148" s="72"/>
      <c r="I148" s="72"/>
      <c r="J148" s="72"/>
      <c r="K148" s="72"/>
      <c r="L148" s="72"/>
      <c r="M148" s="72"/>
      <c r="N148" s="72"/>
      <c r="O148" s="72"/>
      <c r="P148" s="72"/>
      <c r="Q148" s="72"/>
      <c r="R148" s="72"/>
      <c r="S148" s="71"/>
    </row>
    <row r="149" spans="1:19" ht="15" x14ac:dyDescent="0.25">
      <c r="A149" s="72"/>
      <c r="B149" s="72"/>
      <c r="C149" s="73"/>
      <c r="D149" s="78"/>
      <c r="E149" s="78"/>
      <c r="F149" s="78"/>
      <c r="G149" s="78"/>
      <c r="H149" s="78"/>
      <c r="I149" s="78"/>
      <c r="J149" s="78"/>
      <c r="K149" s="78"/>
      <c r="L149" s="78"/>
      <c r="M149" s="78"/>
      <c r="N149" s="78"/>
      <c r="O149" s="78"/>
      <c r="P149" s="78"/>
      <c r="Q149" s="78"/>
      <c r="R149" s="78"/>
      <c r="S149" s="71"/>
    </row>
    <row r="150" spans="1:19" ht="15" x14ac:dyDescent="0.25">
      <c r="A150" s="72"/>
      <c r="B150" s="72"/>
      <c r="C150" s="73"/>
      <c r="D150" s="364"/>
      <c r="E150" s="365"/>
      <c r="F150" s="516"/>
      <c r="G150" s="516"/>
      <c r="H150" s="516"/>
      <c r="I150" s="516"/>
      <c r="J150" s="71"/>
      <c r="K150" s="516"/>
      <c r="L150" s="516"/>
      <c r="M150" s="516"/>
      <c r="N150" s="516"/>
      <c r="O150" s="71"/>
      <c r="P150" s="71"/>
      <c r="Q150" s="71"/>
      <c r="R150" s="71"/>
      <c r="S150" s="71"/>
    </row>
    <row r="151" spans="1:19" ht="15" x14ac:dyDescent="0.25">
      <c r="A151" s="72"/>
      <c r="B151" s="72"/>
      <c r="C151" s="73"/>
      <c r="D151" s="364"/>
      <c r="E151" s="365"/>
      <c r="F151" s="516"/>
      <c r="G151" s="516"/>
      <c r="H151" s="516"/>
      <c r="I151" s="516"/>
      <c r="J151" s="71"/>
      <c r="K151" s="516"/>
      <c r="L151" s="516"/>
      <c r="M151" s="516"/>
      <c r="N151" s="516"/>
      <c r="O151" s="71"/>
      <c r="P151" s="71"/>
      <c r="Q151" s="71"/>
      <c r="R151" s="71"/>
      <c r="S151" s="71"/>
    </row>
    <row r="152" spans="1:19" ht="15" x14ac:dyDescent="0.25">
      <c r="A152" s="72"/>
      <c r="B152" s="72"/>
      <c r="C152" s="73"/>
      <c r="D152" s="364"/>
      <c r="E152" s="365"/>
      <c r="F152" s="516"/>
      <c r="G152" s="516"/>
      <c r="H152" s="516"/>
      <c r="I152" s="516"/>
      <c r="J152" s="71"/>
      <c r="K152" s="516"/>
      <c r="L152" s="516"/>
      <c r="M152" s="516"/>
      <c r="N152" s="516"/>
      <c r="O152" s="71"/>
      <c r="P152" s="71"/>
      <c r="Q152" s="71"/>
      <c r="R152" s="71"/>
      <c r="S152" s="71"/>
    </row>
    <row r="153" spans="1:19" ht="15" x14ac:dyDescent="0.25">
      <c r="A153" s="72"/>
      <c r="B153" s="72"/>
      <c r="C153" s="73"/>
      <c r="D153" s="364"/>
      <c r="E153" s="365"/>
      <c r="F153" s="516"/>
      <c r="G153" s="516"/>
      <c r="H153" s="516"/>
      <c r="I153" s="516"/>
      <c r="J153" s="71"/>
      <c r="K153" s="516"/>
      <c r="L153" s="516"/>
      <c r="M153" s="516"/>
      <c r="N153" s="516"/>
      <c r="O153" s="71"/>
      <c r="P153" s="71"/>
      <c r="Q153" s="71"/>
      <c r="R153" s="71"/>
      <c r="S153" s="71"/>
    </row>
    <row r="154" spans="1:19" ht="15" x14ac:dyDescent="0.25">
      <c r="A154" s="72"/>
      <c r="B154" s="72"/>
      <c r="C154" s="73"/>
      <c r="D154" s="364"/>
      <c r="E154" s="365"/>
      <c r="F154" s="516"/>
      <c r="G154" s="516"/>
      <c r="H154" s="516"/>
      <c r="I154" s="516"/>
      <c r="J154" s="71"/>
      <c r="K154" s="516"/>
      <c r="L154" s="516"/>
      <c r="M154" s="516"/>
      <c r="N154" s="516"/>
      <c r="O154" s="71"/>
      <c r="P154" s="71"/>
      <c r="Q154" s="71"/>
      <c r="R154" s="71"/>
      <c r="S154" s="71"/>
    </row>
    <row r="155" spans="1:19" ht="15" x14ac:dyDescent="0.25">
      <c r="A155" s="72"/>
      <c r="B155" s="72"/>
      <c r="C155" s="73"/>
      <c r="D155" s="364"/>
      <c r="E155" s="365"/>
      <c r="F155" s="516"/>
      <c r="G155" s="516"/>
      <c r="H155" s="516"/>
      <c r="I155" s="516"/>
      <c r="J155" s="71"/>
      <c r="K155" s="516"/>
      <c r="L155" s="516"/>
      <c r="M155" s="516"/>
      <c r="N155" s="516"/>
      <c r="O155" s="71"/>
      <c r="P155" s="71"/>
      <c r="Q155" s="71"/>
      <c r="R155" s="71"/>
      <c r="S155" s="71"/>
    </row>
    <row r="156" spans="1:19" ht="15" x14ac:dyDescent="0.25">
      <c r="A156" s="72"/>
      <c r="B156" s="72"/>
      <c r="C156" s="73"/>
      <c r="D156" s="364"/>
      <c r="E156" s="365"/>
      <c r="F156" s="516"/>
      <c r="G156" s="516"/>
      <c r="H156" s="516"/>
      <c r="I156" s="516"/>
      <c r="J156" s="71"/>
      <c r="K156" s="516"/>
      <c r="L156" s="516"/>
      <c r="M156" s="516"/>
      <c r="N156" s="516"/>
      <c r="O156" s="71"/>
      <c r="P156" s="71"/>
      <c r="Q156" s="71"/>
      <c r="R156" s="71"/>
      <c r="S156" s="71"/>
    </row>
    <row r="157" spans="1:19" ht="15" x14ac:dyDescent="0.25">
      <c r="A157" s="72"/>
      <c r="B157" s="72"/>
      <c r="C157" s="73"/>
      <c r="D157" s="364"/>
      <c r="E157" s="365"/>
      <c r="F157" s="516"/>
      <c r="G157" s="516"/>
      <c r="H157" s="516"/>
      <c r="I157" s="516"/>
      <c r="J157" s="71"/>
      <c r="K157" s="516"/>
      <c r="L157" s="516"/>
      <c r="M157" s="516"/>
      <c r="N157" s="516"/>
      <c r="O157" s="71"/>
      <c r="P157" s="71"/>
      <c r="Q157" s="71"/>
      <c r="R157" s="71"/>
      <c r="S157" s="71"/>
    </row>
    <row r="158" spans="1:19" ht="15" x14ac:dyDescent="0.25">
      <c r="A158" s="72"/>
      <c r="B158" s="72"/>
      <c r="C158" s="73"/>
      <c r="D158" s="364"/>
      <c r="E158" s="365"/>
      <c r="F158" s="516"/>
      <c r="G158" s="516"/>
      <c r="H158" s="516"/>
      <c r="I158" s="516"/>
      <c r="J158" s="71"/>
      <c r="K158" s="516"/>
      <c r="L158" s="516"/>
      <c r="M158" s="516"/>
      <c r="N158" s="516"/>
      <c r="O158" s="71"/>
      <c r="P158" s="71"/>
      <c r="Q158" s="71"/>
      <c r="R158" s="71"/>
      <c r="S158" s="71"/>
    </row>
    <row r="159" spans="1:19" ht="15" x14ac:dyDescent="0.25">
      <c r="A159" s="72"/>
      <c r="B159" s="72"/>
      <c r="C159" s="73"/>
      <c r="D159" s="364"/>
      <c r="E159" s="365"/>
      <c r="F159" s="516"/>
      <c r="G159" s="516"/>
      <c r="H159" s="516"/>
      <c r="I159" s="516"/>
      <c r="J159" s="71"/>
      <c r="K159" s="516"/>
      <c r="L159" s="516"/>
      <c r="M159" s="516"/>
      <c r="N159" s="516"/>
      <c r="O159" s="71"/>
      <c r="P159" s="71"/>
      <c r="Q159" s="71"/>
      <c r="R159" s="71"/>
      <c r="S159" s="71"/>
    </row>
    <row r="160" spans="1:19" ht="15" x14ac:dyDescent="0.25">
      <c r="A160" s="72"/>
      <c r="B160" s="72"/>
      <c r="C160" s="73"/>
      <c r="D160" s="364"/>
      <c r="E160" s="365"/>
      <c r="F160" s="516"/>
      <c r="G160" s="516"/>
      <c r="H160" s="516"/>
      <c r="I160" s="516"/>
      <c r="J160" s="71"/>
      <c r="K160" s="516"/>
      <c r="L160" s="516"/>
      <c r="M160" s="516"/>
      <c r="N160" s="516"/>
      <c r="O160" s="71"/>
      <c r="P160" s="71"/>
      <c r="Q160" s="71"/>
      <c r="R160" s="71"/>
      <c r="S160" s="71"/>
    </row>
    <row r="161" spans="1:19" ht="15" x14ac:dyDescent="0.25">
      <c r="A161" s="72"/>
      <c r="B161" s="72"/>
      <c r="C161" s="73"/>
      <c r="D161" s="364"/>
      <c r="E161" s="365"/>
      <c r="F161" s="516"/>
      <c r="G161" s="516"/>
      <c r="H161" s="516"/>
      <c r="I161" s="516"/>
      <c r="J161" s="71"/>
      <c r="K161" s="516"/>
      <c r="L161" s="516"/>
      <c r="M161" s="516"/>
      <c r="N161" s="516"/>
      <c r="O161" s="71"/>
      <c r="P161" s="71"/>
      <c r="Q161" s="71"/>
      <c r="R161" s="71"/>
      <c r="S161" s="71"/>
    </row>
    <row r="162" spans="1:19" ht="15" x14ac:dyDescent="0.25">
      <c r="A162" s="72"/>
      <c r="B162" s="72"/>
      <c r="C162" s="73"/>
      <c r="D162" s="364"/>
      <c r="E162" s="365"/>
      <c r="F162" s="516"/>
      <c r="G162" s="516"/>
      <c r="H162" s="516"/>
      <c r="I162" s="516"/>
      <c r="J162" s="71"/>
      <c r="K162" s="516"/>
      <c r="L162" s="516"/>
      <c r="M162" s="516"/>
      <c r="N162" s="516"/>
      <c r="O162" s="71"/>
      <c r="P162" s="71"/>
      <c r="Q162" s="71"/>
      <c r="R162" s="71"/>
      <c r="S162" s="71"/>
    </row>
    <row r="163" spans="1:19" ht="15" x14ac:dyDescent="0.25">
      <c r="A163" s="72"/>
      <c r="B163" s="72"/>
      <c r="C163" s="73"/>
      <c r="D163" s="364"/>
      <c r="E163" s="524"/>
      <c r="F163" s="516"/>
      <c r="G163" s="516"/>
      <c r="H163" s="516"/>
      <c r="I163" s="516"/>
      <c r="J163" s="71"/>
      <c r="K163" s="516"/>
      <c r="L163" s="516"/>
      <c r="M163" s="516"/>
      <c r="N163" s="516"/>
      <c r="O163" s="71"/>
      <c r="P163" s="71"/>
      <c r="Q163" s="71"/>
      <c r="R163" s="71"/>
      <c r="S163" s="71"/>
    </row>
    <row r="164" spans="1:19" ht="15" x14ac:dyDescent="0.25">
      <c r="A164" s="72"/>
      <c r="B164" s="72"/>
      <c r="C164" s="73"/>
      <c r="D164" s="364"/>
      <c r="E164" s="524"/>
      <c r="F164" s="516"/>
      <c r="G164" s="516"/>
      <c r="H164" s="516"/>
      <c r="I164" s="516"/>
      <c r="J164" s="71"/>
      <c r="K164" s="516"/>
      <c r="L164" s="516"/>
      <c r="M164" s="516"/>
      <c r="N164" s="516"/>
      <c r="O164" s="71"/>
      <c r="P164" s="71"/>
      <c r="Q164" s="71"/>
      <c r="R164" s="71"/>
      <c r="S164" s="71"/>
    </row>
    <row r="165" spans="1:19" ht="15" x14ac:dyDescent="0.25">
      <c r="A165" s="72"/>
      <c r="B165" s="72"/>
      <c r="C165" s="73"/>
      <c r="D165" s="364"/>
      <c r="E165" s="524"/>
      <c r="F165" s="516"/>
      <c r="G165" s="516"/>
      <c r="H165" s="516"/>
      <c r="I165" s="516"/>
      <c r="J165" s="71"/>
      <c r="K165" s="516"/>
      <c r="L165" s="516"/>
      <c r="M165" s="516"/>
      <c r="N165" s="516"/>
      <c r="O165" s="71"/>
      <c r="P165" s="71"/>
      <c r="Q165" s="71"/>
      <c r="R165" s="71"/>
      <c r="S165" s="71"/>
    </row>
    <row r="166" spans="1:19" ht="15" x14ac:dyDescent="0.25">
      <c r="A166" s="72"/>
      <c r="B166" s="72"/>
      <c r="C166" s="72"/>
      <c r="D166" s="364"/>
      <c r="E166" s="524"/>
      <c r="F166" s="516"/>
      <c r="G166" s="516"/>
      <c r="H166" s="516"/>
      <c r="I166" s="516"/>
      <c r="J166" s="71"/>
      <c r="K166" s="516"/>
      <c r="L166" s="516"/>
      <c r="M166" s="516"/>
      <c r="N166" s="516"/>
      <c r="O166" s="71"/>
      <c r="P166" s="71"/>
      <c r="Q166" s="71"/>
      <c r="R166" s="71"/>
      <c r="S166" s="71"/>
    </row>
    <row r="167" spans="1:19" ht="15" x14ac:dyDescent="0.25">
      <c r="A167" s="72"/>
      <c r="B167" s="78"/>
      <c r="C167" s="78"/>
      <c r="D167" s="364"/>
      <c r="E167" s="524"/>
      <c r="F167" s="516"/>
      <c r="G167" s="516"/>
      <c r="H167" s="516"/>
      <c r="I167" s="516"/>
      <c r="J167" s="71"/>
      <c r="K167" s="516"/>
      <c r="L167" s="516"/>
      <c r="M167" s="516"/>
      <c r="N167" s="516"/>
      <c r="O167" s="71"/>
      <c r="P167" s="71"/>
      <c r="Q167" s="71"/>
      <c r="R167" s="71"/>
      <c r="S167" s="71"/>
    </row>
    <row r="168" spans="1:19" ht="15" x14ac:dyDescent="0.25">
      <c r="A168" s="72"/>
      <c r="B168" s="72"/>
      <c r="C168" s="73"/>
      <c r="D168" s="364"/>
      <c r="E168" s="524"/>
      <c r="F168" s="516"/>
      <c r="G168" s="516"/>
      <c r="H168" s="516"/>
      <c r="I168" s="516"/>
      <c r="J168" s="71"/>
      <c r="K168" s="516"/>
      <c r="L168" s="516"/>
      <c r="M168" s="516"/>
      <c r="N168" s="516"/>
      <c r="O168" s="71"/>
      <c r="P168" s="71"/>
      <c r="Q168" s="71"/>
      <c r="R168" s="71"/>
      <c r="S168" s="71"/>
    </row>
    <row r="169" spans="1:19" ht="15" x14ac:dyDescent="0.25">
      <c r="A169" s="72"/>
      <c r="B169" s="72"/>
      <c r="C169" s="73"/>
      <c r="D169" s="78"/>
      <c r="E169" s="78"/>
      <c r="F169" s="78"/>
      <c r="G169" s="78"/>
      <c r="H169" s="78"/>
      <c r="I169" s="78"/>
      <c r="J169" s="78"/>
      <c r="K169" s="78"/>
      <c r="L169" s="78"/>
      <c r="M169" s="78"/>
      <c r="N169" s="78"/>
      <c r="O169" s="78"/>
      <c r="P169" s="78"/>
      <c r="Q169" s="78"/>
      <c r="R169" s="78"/>
      <c r="S169" s="71"/>
    </row>
    <row r="170" spans="1:19" ht="15" x14ac:dyDescent="0.25">
      <c r="A170" s="72"/>
      <c r="B170" s="72"/>
      <c r="C170" s="73"/>
      <c r="D170" s="78"/>
      <c r="E170" s="78"/>
      <c r="F170" s="78"/>
      <c r="G170" s="78"/>
      <c r="H170" s="78"/>
      <c r="I170" s="78"/>
      <c r="J170" s="78"/>
      <c r="K170" s="78"/>
      <c r="L170" s="78"/>
      <c r="M170" s="78"/>
      <c r="N170" s="78"/>
      <c r="O170" s="78"/>
      <c r="P170" s="78"/>
      <c r="Q170" s="78"/>
      <c r="R170" s="78"/>
      <c r="S170" s="71"/>
    </row>
    <row r="171" spans="1:19" ht="15" x14ac:dyDescent="0.25">
      <c r="A171" s="72"/>
      <c r="B171" s="72"/>
      <c r="C171" s="73"/>
      <c r="D171" s="516"/>
      <c r="E171" s="365"/>
      <c r="F171" s="516"/>
      <c r="G171" s="516"/>
      <c r="H171" s="516"/>
      <c r="I171" s="516"/>
      <c r="J171" s="71"/>
      <c r="K171" s="516"/>
      <c r="L171" s="516"/>
      <c r="M171" s="516"/>
      <c r="N171" s="516"/>
      <c r="O171" s="71"/>
      <c r="P171" s="71"/>
      <c r="Q171" s="71"/>
      <c r="R171" s="71"/>
      <c r="S171" s="71"/>
    </row>
    <row r="172" spans="1:19" ht="15" x14ac:dyDescent="0.25">
      <c r="A172" s="72"/>
      <c r="B172" s="72"/>
      <c r="C172" s="73"/>
      <c r="D172" s="516"/>
      <c r="E172" s="365"/>
      <c r="F172" s="516"/>
      <c r="G172" s="516"/>
      <c r="H172" s="516"/>
      <c r="I172" s="516"/>
      <c r="J172" s="71"/>
      <c r="K172" s="516"/>
      <c r="L172" s="516"/>
      <c r="M172" s="516"/>
      <c r="N172" s="516"/>
      <c r="O172" s="71"/>
      <c r="P172" s="71"/>
      <c r="Q172" s="71"/>
      <c r="R172" s="71"/>
      <c r="S172" s="71"/>
    </row>
    <row r="173" spans="1:19" ht="15" x14ac:dyDescent="0.25">
      <c r="A173" s="72"/>
      <c r="B173" s="72"/>
      <c r="C173" s="73"/>
      <c r="D173" s="516"/>
      <c r="E173" s="365"/>
      <c r="F173" s="516"/>
      <c r="G173" s="516"/>
      <c r="H173" s="516"/>
      <c r="I173" s="516"/>
      <c r="J173" s="71"/>
      <c r="K173" s="516"/>
      <c r="L173" s="516"/>
      <c r="M173" s="516"/>
      <c r="N173" s="516"/>
      <c r="O173" s="71"/>
      <c r="P173" s="71"/>
      <c r="Q173" s="71"/>
      <c r="R173" s="71"/>
      <c r="S173" s="71"/>
    </row>
    <row r="174" spans="1:19" ht="15" x14ac:dyDescent="0.25">
      <c r="A174" s="72"/>
      <c r="B174" s="72"/>
      <c r="C174" s="73"/>
      <c r="D174" s="516"/>
      <c r="E174" s="365"/>
      <c r="F174" s="516"/>
      <c r="G174" s="516"/>
      <c r="H174" s="516"/>
      <c r="I174" s="516"/>
      <c r="J174" s="71"/>
      <c r="K174" s="516"/>
      <c r="L174" s="516"/>
      <c r="M174" s="516"/>
      <c r="N174" s="516"/>
      <c r="O174" s="71"/>
      <c r="P174" s="71"/>
      <c r="Q174" s="71"/>
      <c r="R174" s="71"/>
      <c r="S174" s="71"/>
    </row>
    <row r="175" spans="1:19" ht="15" x14ac:dyDescent="0.25">
      <c r="A175" s="72"/>
      <c r="B175" s="72"/>
      <c r="C175" s="73"/>
      <c r="D175" s="516"/>
      <c r="E175" s="365"/>
      <c r="F175" s="516"/>
      <c r="G175" s="516"/>
      <c r="H175" s="516"/>
      <c r="I175" s="516"/>
      <c r="J175" s="71"/>
      <c r="K175" s="516"/>
      <c r="L175" s="516"/>
      <c r="M175" s="516"/>
      <c r="N175" s="516"/>
      <c r="O175" s="71"/>
      <c r="P175" s="71"/>
      <c r="Q175" s="71"/>
      <c r="R175" s="71"/>
      <c r="S175" s="71"/>
    </row>
    <row r="176" spans="1:19" ht="15" x14ac:dyDescent="0.25">
      <c r="A176" s="72"/>
      <c r="B176" s="72"/>
      <c r="C176" s="73"/>
      <c r="D176" s="516"/>
      <c r="E176" s="365"/>
      <c r="F176" s="516"/>
      <c r="G176" s="516"/>
      <c r="H176" s="516"/>
      <c r="I176" s="516"/>
      <c r="J176" s="71"/>
      <c r="K176" s="516"/>
      <c r="L176" s="516"/>
      <c r="M176" s="516"/>
      <c r="N176" s="516"/>
      <c r="O176" s="71"/>
      <c r="P176" s="71"/>
      <c r="Q176" s="71"/>
      <c r="R176" s="71"/>
      <c r="S176" s="71"/>
    </row>
    <row r="177" spans="1:19" ht="15" x14ac:dyDescent="0.25">
      <c r="A177" s="72"/>
      <c r="B177" s="72"/>
      <c r="C177" s="73"/>
      <c r="D177" s="516"/>
      <c r="E177" s="365"/>
      <c r="F177" s="516"/>
      <c r="G177" s="516"/>
      <c r="H177" s="516"/>
      <c r="I177" s="516"/>
      <c r="J177" s="71"/>
      <c r="K177" s="516"/>
      <c r="L177" s="516"/>
      <c r="M177" s="516"/>
      <c r="N177" s="516"/>
      <c r="O177" s="71"/>
      <c r="P177" s="71"/>
      <c r="Q177" s="71"/>
      <c r="R177" s="71"/>
      <c r="S177" s="71"/>
    </row>
    <row r="178" spans="1:19" ht="15" x14ac:dyDescent="0.25">
      <c r="A178" s="72"/>
      <c r="B178" s="72"/>
      <c r="C178" s="73"/>
      <c r="D178" s="516"/>
      <c r="E178" s="365"/>
      <c r="F178" s="516"/>
      <c r="G178" s="516"/>
      <c r="H178" s="516"/>
      <c r="I178" s="516"/>
      <c r="J178" s="71"/>
      <c r="K178" s="516"/>
      <c r="L178" s="516"/>
      <c r="M178" s="516"/>
      <c r="N178" s="516"/>
      <c r="O178" s="71"/>
      <c r="P178" s="71"/>
      <c r="Q178" s="71"/>
      <c r="R178" s="71"/>
      <c r="S178" s="71"/>
    </row>
    <row r="179" spans="1:19" ht="15" x14ac:dyDescent="0.25">
      <c r="A179" s="72"/>
      <c r="B179" s="72"/>
      <c r="C179" s="73"/>
      <c r="D179" s="516"/>
      <c r="E179" s="365"/>
      <c r="F179" s="516"/>
      <c r="G179" s="516"/>
      <c r="H179" s="516"/>
      <c r="I179" s="516"/>
      <c r="J179" s="71"/>
      <c r="K179" s="516"/>
      <c r="L179" s="516"/>
      <c r="M179" s="516"/>
      <c r="N179" s="516"/>
      <c r="O179" s="71"/>
      <c r="P179" s="71"/>
      <c r="Q179" s="71"/>
      <c r="R179" s="71"/>
      <c r="S179" s="71"/>
    </row>
    <row r="180" spans="1:19" ht="15" x14ac:dyDescent="0.25">
      <c r="A180" s="72"/>
      <c r="B180" s="72"/>
      <c r="C180" s="73"/>
      <c r="D180" s="516"/>
      <c r="E180" s="365"/>
      <c r="F180" s="516"/>
      <c r="G180" s="516"/>
      <c r="H180" s="516"/>
      <c r="I180" s="516"/>
      <c r="J180" s="71"/>
      <c r="K180" s="516"/>
      <c r="L180" s="516"/>
      <c r="M180" s="516"/>
      <c r="N180" s="516"/>
      <c r="O180" s="71"/>
      <c r="P180" s="71"/>
      <c r="Q180" s="71"/>
      <c r="R180" s="71"/>
      <c r="S180" s="71"/>
    </row>
    <row r="181" spans="1:19" ht="15" x14ac:dyDescent="0.25">
      <c r="A181" s="72"/>
      <c r="B181" s="72"/>
      <c r="C181" s="73"/>
      <c r="D181" s="516"/>
      <c r="E181" s="365"/>
      <c r="F181" s="516"/>
      <c r="G181" s="516"/>
      <c r="H181" s="516"/>
      <c r="I181" s="516"/>
      <c r="J181" s="71"/>
      <c r="K181" s="516"/>
      <c r="L181" s="516"/>
      <c r="M181" s="516"/>
      <c r="N181" s="516"/>
      <c r="O181" s="71"/>
      <c r="P181" s="71"/>
      <c r="Q181" s="71"/>
      <c r="R181" s="71"/>
      <c r="S181" s="71"/>
    </row>
    <row r="182" spans="1:19" ht="15" x14ac:dyDescent="0.25">
      <c r="A182" s="72"/>
      <c r="B182" s="72"/>
      <c r="C182" s="73"/>
      <c r="D182" s="516"/>
      <c r="E182" s="365"/>
      <c r="F182" s="516"/>
      <c r="G182" s="516"/>
      <c r="H182" s="516"/>
      <c r="I182" s="516"/>
      <c r="J182" s="71"/>
      <c r="K182" s="516"/>
      <c r="L182" s="516"/>
      <c r="M182" s="516"/>
      <c r="N182" s="516"/>
      <c r="O182" s="71"/>
      <c r="P182" s="71"/>
      <c r="Q182" s="71"/>
      <c r="R182" s="71"/>
      <c r="S182" s="71"/>
    </row>
    <row r="183" spans="1:19" ht="15" x14ac:dyDescent="0.25">
      <c r="A183" s="72"/>
      <c r="B183" s="72"/>
      <c r="C183" s="73"/>
      <c r="D183" s="516"/>
      <c r="E183" s="365"/>
      <c r="F183" s="516"/>
      <c r="G183" s="516"/>
      <c r="H183" s="516"/>
      <c r="I183" s="516"/>
      <c r="J183" s="71"/>
      <c r="K183" s="516"/>
      <c r="L183" s="516"/>
      <c r="M183" s="516"/>
      <c r="N183" s="516"/>
      <c r="O183" s="71"/>
      <c r="P183" s="71"/>
      <c r="Q183" s="71"/>
      <c r="R183" s="71"/>
      <c r="S183" s="71"/>
    </row>
    <row r="184" spans="1:19" ht="15" x14ac:dyDescent="0.25">
      <c r="A184" s="72"/>
      <c r="B184" s="72"/>
      <c r="C184" s="73"/>
      <c r="D184" s="516"/>
      <c r="E184" s="524"/>
      <c r="F184" s="516"/>
      <c r="G184" s="516"/>
      <c r="H184" s="516"/>
      <c r="I184" s="516"/>
      <c r="J184" s="71"/>
      <c r="K184" s="516"/>
      <c r="L184" s="516"/>
      <c r="M184" s="516"/>
      <c r="N184" s="516"/>
      <c r="O184" s="71"/>
      <c r="P184" s="71"/>
      <c r="Q184" s="71"/>
      <c r="R184" s="71"/>
      <c r="S184" s="71"/>
    </row>
    <row r="185" spans="1:19" ht="15" x14ac:dyDescent="0.25">
      <c r="A185" s="72"/>
      <c r="B185" s="72"/>
      <c r="C185" s="73"/>
      <c r="D185" s="516"/>
      <c r="E185" s="524"/>
      <c r="F185" s="516"/>
      <c r="G185" s="516"/>
      <c r="H185" s="516"/>
      <c r="I185" s="516"/>
      <c r="J185" s="71"/>
      <c r="K185" s="516"/>
      <c r="L185" s="516"/>
      <c r="M185" s="516"/>
      <c r="N185" s="516"/>
      <c r="O185" s="71"/>
      <c r="P185" s="71"/>
      <c r="Q185" s="71"/>
      <c r="R185" s="71"/>
      <c r="S185" s="71"/>
    </row>
    <row r="186" spans="1:19" ht="15" x14ac:dyDescent="0.25">
      <c r="A186" s="72"/>
      <c r="B186" s="72"/>
      <c r="C186" s="73"/>
      <c r="D186" s="516"/>
      <c r="E186" s="524"/>
      <c r="F186" s="516"/>
      <c r="G186" s="516"/>
      <c r="H186" s="516"/>
      <c r="I186" s="516"/>
      <c r="J186" s="71"/>
      <c r="K186" s="516"/>
      <c r="L186" s="516"/>
      <c r="M186" s="516"/>
      <c r="N186" s="516"/>
      <c r="O186" s="71"/>
      <c r="P186" s="71"/>
      <c r="Q186" s="71"/>
      <c r="R186" s="71"/>
      <c r="S186" s="71"/>
    </row>
    <row r="187" spans="1:19" ht="15" x14ac:dyDescent="0.25">
      <c r="A187" s="373"/>
      <c r="B187" s="78"/>
      <c r="C187" s="78"/>
      <c r="D187" s="516"/>
      <c r="E187" s="524"/>
      <c r="F187" s="516"/>
      <c r="G187" s="516"/>
      <c r="H187" s="516"/>
      <c r="I187" s="516"/>
      <c r="J187" s="71"/>
      <c r="K187" s="516"/>
      <c r="L187" s="516"/>
      <c r="M187" s="516"/>
      <c r="N187" s="516"/>
      <c r="O187" s="71"/>
      <c r="P187" s="71"/>
      <c r="Q187" s="71"/>
      <c r="R187" s="71"/>
      <c r="S187" s="71"/>
    </row>
    <row r="188" spans="1:19" ht="15" x14ac:dyDescent="0.25">
      <c r="A188" s="71"/>
      <c r="B188" s="78"/>
      <c r="C188" s="78"/>
      <c r="D188" s="516"/>
      <c r="E188" s="524"/>
      <c r="F188" s="516"/>
      <c r="G188" s="516"/>
      <c r="H188" s="516"/>
      <c r="I188" s="516"/>
      <c r="J188" s="71"/>
      <c r="K188" s="516"/>
      <c r="L188" s="516"/>
      <c r="M188" s="516"/>
      <c r="N188" s="516"/>
      <c r="O188" s="71"/>
      <c r="P188" s="71"/>
      <c r="Q188" s="71"/>
      <c r="R188" s="71"/>
      <c r="S188" s="71"/>
    </row>
    <row r="189" spans="1:19" ht="15" x14ac:dyDescent="0.25">
      <c r="A189" s="516"/>
      <c r="B189" s="72"/>
      <c r="C189" s="73"/>
      <c r="D189" s="516"/>
      <c r="E189" s="516"/>
      <c r="F189" s="516"/>
      <c r="G189" s="516"/>
      <c r="H189" s="516"/>
      <c r="I189" s="516"/>
      <c r="J189" s="516"/>
      <c r="K189" s="516"/>
      <c r="L189" s="516"/>
      <c r="M189" s="516"/>
      <c r="N189" s="516"/>
      <c r="O189" s="516"/>
      <c r="P189" s="516"/>
      <c r="Q189" s="516"/>
      <c r="R189" s="516"/>
      <c r="S189" s="71"/>
    </row>
    <row r="190" spans="1:19" ht="15" x14ac:dyDescent="0.25">
      <c r="A190" s="516"/>
      <c r="B190" s="72"/>
      <c r="C190" s="73"/>
      <c r="D190" s="78"/>
      <c r="E190" s="78"/>
      <c r="F190" s="78"/>
      <c r="G190" s="78"/>
      <c r="H190" s="78"/>
      <c r="I190" s="78"/>
      <c r="J190" s="78"/>
      <c r="K190" s="78"/>
      <c r="L190" s="78"/>
      <c r="M190" s="78"/>
      <c r="N190" s="78"/>
      <c r="O190" s="78"/>
      <c r="P190" s="78"/>
      <c r="Q190" s="78"/>
      <c r="R190" s="78"/>
      <c r="S190" s="71"/>
    </row>
    <row r="191" spans="1:19" ht="15" x14ac:dyDescent="0.25">
      <c r="A191" s="516"/>
      <c r="B191" s="72"/>
      <c r="C191" s="73"/>
      <c r="D191" s="78"/>
      <c r="E191" s="78"/>
      <c r="F191" s="78"/>
      <c r="G191" s="78"/>
      <c r="H191" s="78"/>
      <c r="I191" s="78"/>
      <c r="J191" s="78"/>
      <c r="K191" s="78"/>
      <c r="L191" s="78"/>
      <c r="M191" s="78"/>
      <c r="N191" s="78"/>
      <c r="O191" s="78"/>
      <c r="P191" s="78"/>
      <c r="Q191" s="78"/>
      <c r="R191" s="78"/>
      <c r="S191" s="71"/>
    </row>
    <row r="192" spans="1:19" ht="15" x14ac:dyDescent="0.25">
      <c r="A192" s="516"/>
      <c r="B192" s="72"/>
      <c r="C192" s="73"/>
      <c r="D192" s="516"/>
      <c r="E192" s="365"/>
      <c r="F192" s="516"/>
      <c r="G192" s="516"/>
      <c r="H192" s="516"/>
      <c r="I192" s="516"/>
      <c r="J192" s="71"/>
      <c r="K192" s="516"/>
      <c r="L192" s="516"/>
      <c r="M192" s="516"/>
      <c r="N192" s="516"/>
      <c r="O192" s="71"/>
      <c r="P192" s="71"/>
      <c r="Q192" s="71"/>
      <c r="R192" s="71"/>
      <c r="S192" s="71"/>
    </row>
    <row r="193" spans="1:19" s="69" customFormat="1" ht="15" x14ac:dyDescent="0.25">
      <c r="A193" s="516"/>
      <c r="B193" s="72"/>
      <c r="C193" s="73"/>
      <c r="D193" s="516"/>
      <c r="E193" s="365"/>
      <c r="F193" s="516"/>
      <c r="G193" s="516"/>
      <c r="H193" s="516"/>
      <c r="I193" s="516"/>
      <c r="J193" s="71"/>
      <c r="K193" s="516"/>
      <c r="L193" s="516"/>
      <c r="M193" s="516"/>
      <c r="N193" s="516"/>
      <c r="O193" s="71"/>
      <c r="P193" s="71"/>
      <c r="Q193" s="71"/>
      <c r="R193" s="71"/>
      <c r="S193" s="71"/>
    </row>
    <row r="194" spans="1:19" ht="15" x14ac:dyDescent="0.25">
      <c r="A194" s="516"/>
      <c r="B194" s="72"/>
      <c r="C194" s="73"/>
      <c r="D194" s="516"/>
      <c r="E194" s="365"/>
      <c r="F194" s="516"/>
      <c r="G194" s="516"/>
      <c r="H194" s="516"/>
      <c r="I194" s="516"/>
      <c r="J194" s="71"/>
      <c r="K194" s="516"/>
      <c r="L194" s="516"/>
      <c r="M194" s="516"/>
      <c r="N194" s="516"/>
      <c r="O194" s="71"/>
      <c r="P194" s="71"/>
      <c r="Q194" s="71"/>
      <c r="R194" s="71"/>
      <c r="S194" s="71"/>
    </row>
    <row r="195" spans="1:19" ht="15" x14ac:dyDescent="0.25">
      <c r="A195" s="516"/>
      <c r="B195" s="72"/>
      <c r="C195" s="73"/>
      <c r="D195" s="516"/>
      <c r="E195" s="365"/>
      <c r="F195" s="516"/>
      <c r="G195" s="516"/>
      <c r="H195" s="516"/>
      <c r="I195" s="516"/>
      <c r="J195" s="71"/>
      <c r="K195" s="516"/>
      <c r="L195" s="516"/>
      <c r="M195" s="516"/>
      <c r="N195" s="516"/>
      <c r="O195" s="71"/>
      <c r="P195" s="71"/>
      <c r="Q195" s="71"/>
      <c r="R195" s="71"/>
      <c r="S195" s="71"/>
    </row>
    <row r="196" spans="1:19" ht="15" x14ac:dyDescent="0.25">
      <c r="A196" s="516"/>
      <c r="B196" s="72"/>
      <c r="C196" s="73"/>
      <c r="D196" s="516"/>
      <c r="E196" s="365"/>
      <c r="F196" s="516"/>
      <c r="G196" s="516"/>
      <c r="H196" s="516"/>
      <c r="I196" s="516"/>
      <c r="J196" s="71"/>
      <c r="K196" s="516"/>
      <c r="L196" s="516"/>
      <c r="M196" s="516"/>
      <c r="N196" s="516"/>
      <c r="O196" s="71"/>
      <c r="P196" s="71"/>
      <c r="Q196" s="71"/>
      <c r="R196" s="71"/>
      <c r="S196" s="71"/>
    </row>
    <row r="197" spans="1:19" ht="15" x14ac:dyDescent="0.25">
      <c r="A197" s="516"/>
      <c r="B197" s="72"/>
      <c r="C197" s="73"/>
      <c r="D197" s="516"/>
      <c r="E197" s="365"/>
      <c r="F197" s="516"/>
      <c r="G197" s="516"/>
      <c r="H197" s="516"/>
      <c r="I197" s="516"/>
      <c r="J197" s="71"/>
      <c r="K197" s="516"/>
      <c r="L197" s="516"/>
      <c r="M197" s="516"/>
      <c r="N197" s="516"/>
      <c r="O197" s="71"/>
      <c r="P197" s="71"/>
      <c r="Q197" s="71"/>
      <c r="R197" s="71"/>
      <c r="S197" s="71"/>
    </row>
    <row r="198" spans="1:19" ht="15" x14ac:dyDescent="0.25">
      <c r="A198" s="516"/>
      <c r="B198" s="72"/>
      <c r="C198" s="73"/>
      <c r="D198" s="516"/>
      <c r="E198" s="365"/>
      <c r="F198" s="516"/>
      <c r="G198" s="516"/>
      <c r="H198" s="516"/>
      <c r="I198" s="516"/>
      <c r="J198" s="71"/>
      <c r="K198" s="516"/>
      <c r="L198" s="516"/>
      <c r="M198" s="516"/>
      <c r="N198" s="516"/>
      <c r="O198" s="71"/>
      <c r="P198" s="71"/>
      <c r="Q198" s="71"/>
      <c r="R198" s="71"/>
      <c r="S198" s="71"/>
    </row>
    <row r="199" spans="1:19" ht="15" x14ac:dyDescent="0.25">
      <c r="A199" s="516"/>
      <c r="B199" s="72"/>
      <c r="C199" s="73"/>
      <c r="D199" s="516"/>
      <c r="E199" s="365"/>
      <c r="F199" s="516"/>
      <c r="G199" s="516"/>
      <c r="H199" s="516"/>
      <c r="I199" s="516"/>
      <c r="J199" s="71"/>
      <c r="K199" s="516"/>
      <c r="L199" s="516"/>
      <c r="M199" s="516"/>
      <c r="N199" s="516"/>
      <c r="O199" s="71"/>
      <c r="P199" s="71"/>
      <c r="Q199" s="71"/>
      <c r="R199" s="71"/>
      <c r="S199" s="71"/>
    </row>
    <row r="200" spans="1:19" ht="15" x14ac:dyDescent="0.25">
      <c r="A200" s="516"/>
      <c r="B200" s="72"/>
      <c r="C200" s="73"/>
      <c r="D200" s="516"/>
      <c r="E200" s="365"/>
      <c r="F200" s="516"/>
      <c r="G200" s="516"/>
      <c r="H200" s="516"/>
      <c r="I200" s="516"/>
      <c r="J200" s="71"/>
      <c r="K200" s="516"/>
      <c r="L200" s="516"/>
      <c r="M200" s="516"/>
      <c r="N200" s="516"/>
      <c r="O200" s="71"/>
      <c r="P200" s="71"/>
      <c r="Q200" s="71"/>
      <c r="R200" s="71"/>
      <c r="S200" s="71"/>
    </row>
    <row r="201" spans="1:19" ht="15" x14ac:dyDescent="0.25">
      <c r="A201" s="516"/>
      <c r="B201" s="72"/>
      <c r="C201" s="73"/>
      <c r="D201" s="516"/>
      <c r="E201" s="365"/>
      <c r="F201" s="516"/>
      <c r="G201" s="516"/>
      <c r="H201" s="516"/>
      <c r="I201" s="516"/>
      <c r="J201" s="71"/>
      <c r="K201" s="516"/>
      <c r="L201" s="516"/>
      <c r="M201" s="516"/>
      <c r="N201" s="516"/>
      <c r="O201" s="71"/>
      <c r="P201" s="71"/>
      <c r="Q201" s="71"/>
      <c r="R201" s="71"/>
      <c r="S201" s="71"/>
    </row>
    <row r="202" spans="1:19" ht="15" x14ac:dyDescent="0.25">
      <c r="A202" s="516"/>
      <c r="B202" s="72"/>
      <c r="C202" s="73"/>
      <c r="D202" s="516"/>
      <c r="E202" s="365"/>
      <c r="F202" s="516"/>
      <c r="G202" s="516"/>
      <c r="H202" s="516"/>
      <c r="I202" s="516"/>
      <c r="J202" s="71"/>
      <c r="K202" s="516"/>
      <c r="L202" s="516"/>
      <c r="M202" s="516"/>
      <c r="N202" s="516"/>
      <c r="O202" s="71"/>
      <c r="P202" s="71"/>
      <c r="Q202" s="71"/>
      <c r="R202" s="71"/>
      <c r="S202" s="71"/>
    </row>
    <row r="203" spans="1:19" ht="15" x14ac:dyDescent="0.25">
      <c r="A203" s="516"/>
      <c r="B203" s="72"/>
      <c r="C203" s="73"/>
      <c r="D203" s="516"/>
      <c r="E203" s="365"/>
      <c r="F203" s="516"/>
      <c r="G203" s="516"/>
      <c r="H203" s="516"/>
      <c r="I203" s="516"/>
      <c r="J203" s="71"/>
      <c r="K203" s="516"/>
      <c r="L203" s="516"/>
      <c r="M203" s="516"/>
      <c r="N203" s="516"/>
      <c r="O203" s="71"/>
      <c r="P203" s="71"/>
      <c r="Q203" s="71"/>
      <c r="R203" s="71"/>
      <c r="S203" s="71"/>
    </row>
    <row r="204" spans="1:19" ht="15" x14ac:dyDescent="0.25">
      <c r="A204" s="516"/>
      <c r="B204" s="72"/>
      <c r="C204" s="73"/>
      <c r="D204" s="516"/>
      <c r="E204" s="365"/>
      <c r="F204" s="516"/>
      <c r="G204" s="516"/>
      <c r="H204" s="516"/>
      <c r="I204" s="516"/>
      <c r="J204" s="71"/>
      <c r="K204" s="516"/>
      <c r="L204" s="516"/>
      <c r="M204" s="516"/>
      <c r="N204" s="516"/>
      <c r="O204" s="71"/>
      <c r="P204" s="71"/>
      <c r="Q204" s="71"/>
      <c r="R204" s="71"/>
      <c r="S204" s="71"/>
    </row>
    <row r="205" spans="1:19" ht="15" x14ac:dyDescent="0.25">
      <c r="A205" s="516"/>
      <c r="B205" s="72"/>
      <c r="C205" s="73"/>
      <c r="D205" s="516"/>
      <c r="E205" s="524"/>
      <c r="F205" s="516"/>
      <c r="G205" s="516"/>
      <c r="H205" s="516"/>
      <c r="I205" s="516"/>
      <c r="J205" s="71"/>
      <c r="K205" s="516"/>
      <c r="L205" s="516"/>
      <c r="M205" s="516"/>
      <c r="N205" s="516"/>
      <c r="O205" s="71"/>
      <c r="P205" s="71"/>
      <c r="Q205" s="71"/>
      <c r="R205" s="71"/>
      <c r="S205" s="71"/>
    </row>
    <row r="206" spans="1:19" ht="15" x14ac:dyDescent="0.25">
      <c r="A206" s="516"/>
      <c r="B206" s="72"/>
      <c r="C206" s="73"/>
      <c r="D206" s="516"/>
      <c r="E206" s="524"/>
      <c r="F206" s="516"/>
      <c r="G206" s="516"/>
      <c r="H206" s="516"/>
      <c r="I206" s="516"/>
      <c r="J206" s="71"/>
      <c r="K206" s="516"/>
      <c r="L206" s="516"/>
      <c r="M206" s="516"/>
      <c r="N206" s="516"/>
      <c r="O206" s="71"/>
      <c r="P206" s="71"/>
      <c r="Q206" s="71"/>
      <c r="R206" s="71"/>
      <c r="S206" s="71"/>
    </row>
    <row r="207" spans="1:19" ht="15" x14ac:dyDescent="0.25">
      <c r="A207" s="516"/>
      <c r="B207" s="516"/>
      <c r="C207" s="516"/>
      <c r="D207" s="516"/>
      <c r="E207" s="524"/>
      <c r="F207" s="516"/>
      <c r="G207" s="516"/>
      <c r="H207" s="516"/>
      <c r="I207" s="516"/>
      <c r="J207" s="71"/>
      <c r="K207" s="516"/>
      <c r="L207" s="516"/>
      <c r="M207" s="516"/>
      <c r="N207" s="516"/>
      <c r="O207" s="71"/>
      <c r="P207" s="71"/>
      <c r="Q207" s="71"/>
      <c r="R207" s="71"/>
      <c r="S207" s="71"/>
    </row>
    <row r="208" spans="1:19" ht="15" x14ac:dyDescent="0.25">
      <c r="A208" s="71"/>
      <c r="B208" s="78"/>
      <c r="C208" s="78"/>
      <c r="D208" s="516"/>
      <c r="E208" s="524"/>
      <c r="F208" s="516"/>
      <c r="G208" s="516"/>
      <c r="H208" s="516"/>
      <c r="I208" s="516"/>
      <c r="J208" s="71"/>
      <c r="K208" s="516"/>
      <c r="L208" s="516"/>
      <c r="M208" s="516"/>
      <c r="N208" s="516"/>
      <c r="O208" s="71"/>
      <c r="P208" s="71"/>
      <c r="Q208" s="71"/>
      <c r="R208" s="71"/>
      <c r="S208" s="71"/>
    </row>
    <row r="209" spans="1:19" ht="15" x14ac:dyDescent="0.25">
      <c r="A209" s="524"/>
      <c r="B209" s="78"/>
      <c r="C209" s="78"/>
      <c r="D209" s="516"/>
      <c r="E209" s="524"/>
      <c r="F209" s="516"/>
      <c r="G209" s="516"/>
      <c r="H209" s="516"/>
      <c r="I209" s="516"/>
      <c r="J209" s="71"/>
      <c r="K209" s="516"/>
      <c r="L209" s="516"/>
      <c r="M209" s="516"/>
      <c r="N209" s="516"/>
      <c r="O209" s="71"/>
      <c r="P209" s="71"/>
      <c r="Q209" s="71"/>
      <c r="R209" s="71"/>
      <c r="S209" s="71"/>
    </row>
    <row r="210" spans="1:19" x14ac:dyDescent="0.2">
      <c r="A210" s="524"/>
      <c r="B210" s="72"/>
      <c r="C210" s="73"/>
      <c r="D210" s="72"/>
      <c r="E210" s="72"/>
      <c r="F210" s="72"/>
      <c r="G210" s="72"/>
      <c r="H210" s="72"/>
      <c r="I210" s="72"/>
      <c r="J210" s="72"/>
      <c r="K210" s="72"/>
      <c r="L210" s="72"/>
      <c r="M210" s="72"/>
      <c r="N210" s="72"/>
      <c r="O210" s="72"/>
      <c r="P210" s="72"/>
      <c r="Q210" s="72"/>
      <c r="R210" s="72"/>
      <c r="S210" s="71"/>
    </row>
    <row r="211" spans="1:19" ht="15" x14ac:dyDescent="0.25">
      <c r="A211" s="524"/>
      <c r="B211" s="72"/>
      <c r="C211" s="73"/>
      <c r="D211" s="78"/>
      <c r="E211" s="78"/>
      <c r="F211" s="78"/>
      <c r="G211" s="78"/>
      <c r="H211" s="78"/>
      <c r="I211" s="78"/>
      <c r="J211" s="78"/>
      <c r="K211" s="78"/>
      <c r="L211" s="78"/>
      <c r="M211" s="78"/>
      <c r="N211" s="78"/>
      <c r="O211" s="78"/>
      <c r="P211" s="78"/>
      <c r="Q211" s="78"/>
      <c r="R211" s="78"/>
      <c r="S211" s="71"/>
    </row>
    <row r="212" spans="1:19" ht="15" x14ac:dyDescent="0.25">
      <c r="A212" s="524"/>
      <c r="B212" s="72"/>
      <c r="C212" s="73"/>
      <c r="D212" s="516"/>
      <c r="E212" s="365"/>
      <c r="F212" s="516"/>
      <c r="G212" s="516"/>
      <c r="H212" s="516"/>
      <c r="I212" s="516"/>
      <c r="J212" s="71"/>
      <c r="K212" s="516"/>
      <c r="L212" s="516"/>
      <c r="M212" s="516"/>
      <c r="N212" s="516"/>
      <c r="O212" s="71"/>
      <c r="P212" s="71"/>
      <c r="Q212" s="71"/>
      <c r="R212" s="71"/>
      <c r="S212" s="71"/>
    </row>
    <row r="213" spans="1:19" ht="15" x14ac:dyDescent="0.25">
      <c r="A213" s="524"/>
      <c r="B213" s="72"/>
      <c r="C213" s="73"/>
      <c r="D213" s="516"/>
      <c r="E213" s="365"/>
      <c r="F213" s="516"/>
      <c r="G213" s="516"/>
      <c r="H213" s="516"/>
      <c r="I213" s="516"/>
      <c r="J213" s="71"/>
      <c r="K213" s="516"/>
      <c r="L213" s="516"/>
      <c r="M213" s="516"/>
      <c r="N213" s="516"/>
      <c r="O213" s="71"/>
      <c r="P213" s="71"/>
      <c r="Q213" s="71"/>
      <c r="R213" s="71"/>
      <c r="S213" s="71"/>
    </row>
    <row r="214" spans="1:19" ht="15" x14ac:dyDescent="0.25">
      <c r="A214" s="524"/>
      <c r="B214" s="72"/>
      <c r="C214" s="73"/>
      <c r="D214" s="516"/>
      <c r="E214" s="365"/>
      <c r="F214" s="516"/>
      <c r="G214" s="516"/>
      <c r="H214" s="516"/>
      <c r="I214" s="516"/>
      <c r="J214" s="71"/>
      <c r="K214" s="516"/>
      <c r="L214" s="516"/>
      <c r="M214" s="516"/>
      <c r="N214" s="516"/>
      <c r="O214" s="71"/>
      <c r="P214" s="71"/>
      <c r="Q214" s="71"/>
      <c r="R214" s="71"/>
      <c r="S214" s="71"/>
    </row>
    <row r="215" spans="1:19" ht="15" x14ac:dyDescent="0.25">
      <c r="A215" s="524"/>
      <c r="B215" s="72"/>
      <c r="C215" s="73"/>
      <c r="D215" s="516"/>
      <c r="E215" s="365"/>
      <c r="F215" s="516"/>
      <c r="G215" s="516"/>
      <c r="H215" s="516"/>
      <c r="I215" s="516"/>
      <c r="J215" s="71"/>
      <c r="K215" s="516"/>
      <c r="L215" s="516"/>
      <c r="M215" s="516"/>
      <c r="N215" s="516"/>
      <c r="O215" s="71"/>
      <c r="P215" s="71"/>
      <c r="Q215" s="71"/>
      <c r="R215" s="71"/>
      <c r="S215" s="71"/>
    </row>
    <row r="216" spans="1:19" ht="15" x14ac:dyDescent="0.25">
      <c r="A216" s="524"/>
      <c r="B216" s="72"/>
      <c r="C216" s="73"/>
      <c r="D216" s="516"/>
      <c r="E216" s="365"/>
      <c r="F216" s="516"/>
      <c r="G216" s="516"/>
      <c r="H216" s="516"/>
      <c r="I216" s="516"/>
      <c r="J216" s="71"/>
      <c r="K216" s="516"/>
      <c r="L216" s="516"/>
      <c r="M216" s="516"/>
      <c r="N216" s="516"/>
      <c r="O216" s="71"/>
      <c r="P216" s="71"/>
      <c r="Q216" s="71"/>
      <c r="R216" s="71"/>
      <c r="S216" s="71"/>
    </row>
    <row r="217" spans="1:19" ht="15" x14ac:dyDescent="0.25">
      <c r="A217" s="524"/>
      <c r="B217" s="72"/>
      <c r="C217" s="73"/>
      <c r="D217" s="516"/>
      <c r="E217" s="365"/>
      <c r="F217" s="516"/>
      <c r="G217" s="516"/>
      <c r="H217" s="516"/>
      <c r="I217" s="516"/>
      <c r="J217" s="71"/>
      <c r="K217" s="516"/>
      <c r="L217" s="516"/>
      <c r="M217" s="516"/>
      <c r="N217" s="516"/>
      <c r="O217" s="71"/>
      <c r="P217" s="71"/>
      <c r="Q217" s="71"/>
      <c r="R217" s="71"/>
      <c r="S217" s="71"/>
    </row>
    <row r="218" spans="1:19" ht="15" x14ac:dyDescent="0.25">
      <c r="A218" s="524"/>
      <c r="B218" s="72"/>
      <c r="C218" s="73"/>
      <c r="D218" s="516"/>
      <c r="E218" s="365"/>
      <c r="F218" s="516"/>
      <c r="G218" s="516"/>
      <c r="H218" s="516"/>
      <c r="I218" s="516"/>
      <c r="J218" s="71"/>
      <c r="K218" s="516"/>
      <c r="L218" s="516"/>
      <c r="M218" s="516"/>
      <c r="N218" s="516"/>
      <c r="O218" s="71"/>
      <c r="P218" s="71"/>
      <c r="Q218" s="71"/>
      <c r="R218" s="71"/>
      <c r="S218" s="71"/>
    </row>
    <row r="219" spans="1:19" ht="15" x14ac:dyDescent="0.25">
      <c r="A219" s="524"/>
      <c r="B219" s="72"/>
      <c r="C219" s="73"/>
      <c r="D219" s="516"/>
      <c r="E219" s="365"/>
      <c r="F219" s="516"/>
      <c r="G219" s="516"/>
      <c r="H219" s="516"/>
      <c r="I219" s="516"/>
      <c r="J219" s="71"/>
      <c r="K219" s="516"/>
      <c r="L219" s="516"/>
      <c r="M219" s="516"/>
      <c r="N219" s="516"/>
      <c r="O219" s="71"/>
      <c r="P219" s="71"/>
      <c r="Q219" s="71"/>
      <c r="R219" s="71"/>
      <c r="S219" s="71"/>
    </row>
    <row r="220" spans="1:19" ht="15" x14ac:dyDescent="0.25">
      <c r="A220" s="524"/>
      <c r="B220" s="72"/>
      <c r="C220" s="73"/>
      <c r="D220" s="516"/>
      <c r="E220" s="365"/>
      <c r="F220" s="516"/>
      <c r="G220" s="516"/>
      <c r="H220" s="516"/>
      <c r="I220" s="516"/>
      <c r="J220" s="71"/>
      <c r="K220" s="516"/>
      <c r="L220" s="516"/>
      <c r="M220" s="516"/>
      <c r="N220" s="516"/>
      <c r="O220" s="71"/>
      <c r="P220" s="71"/>
      <c r="Q220" s="71"/>
      <c r="R220" s="71"/>
      <c r="S220" s="71"/>
    </row>
    <row r="221" spans="1:19" ht="15" x14ac:dyDescent="0.25">
      <c r="A221" s="524"/>
      <c r="B221" s="72"/>
      <c r="C221" s="73"/>
      <c r="D221" s="516"/>
      <c r="E221" s="365"/>
      <c r="F221" s="516"/>
      <c r="G221" s="516"/>
      <c r="H221" s="516"/>
      <c r="I221" s="516"/>
      <c r="J221" s="71"/>
      <c r="K221" s="516"/>
      <c r="L221" s="516"/>
      <c r="M221" s="516"/>
      <c r="N221" s="516"/>
      <c r="O221" s="71"/>
      <c r="P221" s="71"/>
      <c r="Q221" s="71"/>
      <c r="R221" s="71"/>
      <c r="S221" s="71"/>
    </row>
    <row r="222" spans="1:19" ht="15" x14ac:dyDescent="0.25">
      <c r="A222" s="524"/>
      <c r="B222" s="72"/>
      <c r="C222" s="73"/>
      <c r="D222" s="516"/>
      <c r="E222" s="365"/>
      <c r="F222" s="516"/>
      <c r="G222" s="516"/>
      <c r="H222" s="516"/>
      <c r="I222" s="516"/>
      <c r="J222" s="71"/>
      <c r="K222" s="516"/>
      <c r="L222" s="516"/>
      <c r="M222" s="516"/>
      <c r="N222" s="516"/>
      <c r="O222" s="71"/>
      <c r="P222" s="71"/>
      <c r="Q222" s="71"/>
      <c r="R222" s="71"/>
      <c r="S222" s="71"/>
    </row>
    <row r="223" spans="1:19" ht="15" x14ac:dyDescent="0.25">
      <c r="A223" s="524"/>
      <c r="B223" s="72"/>
      <c r="C223" s="73"/>
      <c r="D223" s="516"/>
      <c r="E223" s="365"/>
      <c r="F223" s="516"/>
      <c r="G223" s="516"/>
      <c r="H223" s="516"/>
      <c r="I223" s="516"/>
      <c r="J223" s="71"/>
      <c r="K223" s="516"/>
      <c r="L223" s="516"/>
      <c r="M223" s="516"/>
      <c r="N223" s="516"/>
      <c r="O223" s="71"/>
      <c r="P223" s="71"/>
      <c r="Q223" s="71"/>
      <c r="R223" s="71"/>
      <c r="S223" s="71"/>
    </row>
    <row r="224" spans="1:19" ht="15" x14ac:dyDescent="0.25">
      <c r="A224" s="524"/>
      <c r="B224" s="72"/>
      <c r="C224" s="73"/>
      <c r="D224" s="516"/>
      <c r="E224" s="365"/>
      <c r="F224" s="516"/>
      <c r="G224" s="516"/>
      <c r="H224" s="516"/>
      <c r="I224" s="516"/>
      <c r="J224" s="71"/>
      <c r="K224" s="516"/>
      <c r="L224" s="516"/>
      <c r="M224" s="516"/>
      <c r="N224" s="516"/>
      <c r="O224" s="71"/>
      <c r="P224" s="71"/>
      <c r="Q224" s="71"/>
      <c r="R224" s="71"/>
      <c r="S224" s="71"/>
    </row>
    <row r="225" spans="1:19" ht="15" x14ac:dyDescent="0.25">
      <c r="A225" s="524"/>
      <c r="B225" s="72"/>
      <c r="C225" s="73"/>
      <c r="D225" s="516"/>
      <c r="E225" s="524"/>
      <c r="F225" s="516"/>
      <c r="G225" s="516"/>
      <c r="H225" s="516"/>
      <c r="I225" s="516"/>
      <c r="J225" s="71"/>
      <c r="K225" s="516"/>
      <c r="L225" s="516"/>
      <c r="M225" s="516"/>
      <c r="N225" s="516"/>
      <c r="O225" s="71"/>
      <c r="P225" s="71"/>
      <c r="Q225" s="71"/>
      <c r="R225" s="71"/>
      <c r="S225" s="71"/>
    </row>
    <row r="226" spans="1:19" ht="15" x14ac:dyDescent="0.25">
      <c r="A226" s="524"/>
      <c r="B226" s="72"/>
      <c r="C226" s="73"/>
      <c r="D226" s="516"/>
      <c r="E226" s="524"/>
      <c r="F226" s="516"/>
      <c r="G226" s="516"/>
      <c r="H226" s="516"/>
      <c r="I226" s="516"/>
      <c r="J226" s="71"/>
      <c r="K226" s="516"/>
      <c r="L226" s="516"/>
      <c r="M226" s="516"/>
      <c r="N226" s="516"/>
      <c r="O226" s="71"/>
      <c r="P226" s="71"/>
      <c r="Q226" s="71"/>
      <c r="R226" s="71"/>
      <c r="S226" s="71"/>
    </row>
    <row r="227" spans="1:19" ht="15" x14ac:dyDescent="0.25">
      <c r="A227" s="524"/>
      <c r="B227" s="72"/>
      <c r="C227" s="73"/>
      <c r="D227" s="516"/>
      <c r="E227" s="524"/>
      <c r="F227" s="516"/>
      <c r="G227" s="516"/>
      <c r="H227" s="516"/>
      <c r="I227" s="516"/>
      <c r="J227" s="71"/>
      <c r="K227" s="516"/>
      <c r="L227" s="516"/>
      <c r="M227" s="516"/>
      <c r="N227" s="516"/>
      <c r="O227" s="71"/>
      <c r="P227" s="71"/>
      <c r="Q227" s="71"/>
      <c r="R227" s="71"/>
      <c r="S227" s="71"/>
    </row>
    <row r="228" spans="1:19" ht="15" x14ac:dyDescent="0.25">
      <c r="A228" s="524"/>
      <c r="B228" s="72"/>
      <c r="C228" s="72"/>
      <c r="D228" s="516"/>
      <c r="E228" s="524"/>
      <c r="F228" s="516"/>
      <c r="G228" s="516"/>
      <c r="H228" s="516"/>
      <c r="I228" s="516"/>
      <c r="J228" s="71"/>
      <c r="K228" s="516"/>
      <c r="L228" s="516"/>
      <c r="M228" s="516"/>
      <c r="N228" s="516"/>
      <c r="O228" s="71"/>
      <c r="P228" s="71"/>
      <c r="Q228" s="71"/>
      <c r="R228" s="71"/>
      <c r="S228" s="71"/>
    </row>
    <row r="229" spans="1:19" ht="15" x14ac:dyDescent="0.25">
      <c r="A229" s="524"/>
      <c r="B229" s="78"/>
      <c r="C229" s="78"/>
      <c r="D229" s="516"/>
      <c r="E229" s="524"/>
      <c r="F229" s="516"/>
      <c r="G229" s="516"/>
      <c r="H229" s="516"/>
      <c r="I229" s="516"/>
      <c r="J229" s="71"/>
      <c r="K229" s="516"/>
      <c r="L229" s="516"/>
      <c r="M229" s="516"/>
      <c r="N229" s="516"/>
      <c r="O229" s="71"/>
      <c r="P229" s="71"/>
      <c r="Q229" s="71"/>
      <c r="R229" s="71"/>
      <c r="S229" s="71"/>
    </row>
    <row r="230" spans="1:19" ht="15" x14ac:dyDescent="0.25">
      <c r="A230" s="524"/>
      <c r="B230" s="72"/>
      <c r="C230" s="73"/>
      <c r="D230" s="516"/>
      <c r="E230" s="524"/>
      <c r="F230" s="516"/>
      <c r="G230" s="516"/>
      <c r="H230" s="516"/>
      <c r="I230" s="516"/>
      <c r="J230" s="71"/>
      <c r="K230" s="516"/>
      <c r="L230" s="516"/>
      <c r="M230" s="516"/>
      <c r="N230" s="516"/>
      <c r="O230" s="71"/>
      <c r="P230" s="71"/>
      <c r="Q230" s="71"/>
      <c r="R230" s="71"/>
      <c r="S230" s="71"/>
    </row>
    <row r="231" spans="1:19" ht="15" x14ac:dyDescent="0.25">
      <c r="A231" s="524"/>
      <c r="B231" s="72"/>
      <c r="C231" s="73"/>
      <c r="D231" s="78"/>
      <c r="E231" s="78"/>
      <c r="F231" s="78"/>
      <c r="G231" s="78"/>
      <c r="H231" s="78"/>
      <c r="I231" s="78"/>
      <c r="J231" s="78"/>
      <c r="K231" s="78"/>
      <c r="L231" s="78"/>
      <c r="M231" s="78"/>
      <c r="N231" s="78"/>
      <c r="O231" s="78"/>
      <c r="P231" s="78"/>
      <c r="Q231" s="78"/>
      <c r="R231" s="78"/>
      <c r="S231" s="71"/>
    </row>
    <row r="232" spans="1:19" ht="15" x14ac:dyDescent="0.25">
      <c r="A232" s="524"/>
      <c r="B232" s="72"/>
      <c r="C232" s="73"/>
      <c r="D232" s="516"/>
      <c r="E232" s="365"/>
      <c r="F232" s="516"/>
      <c r="G232" s="516"/>
      <c r="H232" s="516"/>
      <c r="I232" s="516"/>
      <c r="J232" s="71"/>
      <c r="K232" s="516"/>
      <c r="L232" s="516"/>
      <c r="M232" s="516"/>
      <c r="N232" s="516"/>
      <c r="O232" s="71"/>
      <c r="P232" s="71"/>
      <c r="Q232" s="71"/>
      <c r="R232" s="71"/>
      <c r="S232" s="71"/>
    </row>
    <row r="233" spans="1:19" ht="15" x14ac:dyDescent="0.25">
      <c r="A233" s="524"/>
      <c r="B233" s="72"/>
      <c r="C233" s="73"/>
      <c r="D233" s="516"/>
      <c r="E233" s="365"/>
      <c r="F233" s="516"/>
      <c r="G233" s="516"/>
      <c r="H233" s="516"/>
      <c r="I233" s="516"/>
      <c r="J233" s="71"/>
      <c r="K233" s="516"/>
      <c r="L233" s="516"/>
      <c r="M233" s="516"/>
      <c r="N233" s="516"/>
      <c r="O233" s="71"/>
      <c r="P233" s="71"/>
      <c r="Q233" s="71"/>
      <c r="R233" s="71"/>
      <c r="S233" s="71"/>
    </row>
    <row r="234" spans="1:19" ht="15" x14ac:dyDescent="0.25">
      <c r="A234" s="524"/>
      <c r="B234" s="72"/>
      <c r="C234" s="73"/>
      <c r="D234" s="516"/>
      <c r="E234" s="365"/>
      <c r="F234" s="516"/>
      <c r="G234" s="516"/>
      <c r="H234" s="516"/>
      <c r="I234" s="516"/>
      <c r="J234" s="71"/>
      <c r="K234" s="516"/>
      <c r="L234" s="516"/>
      <c r="M234" s="516"/>
      <c r="N234" s="516"/>
      <c r="O234" s="71"/>
      <c r="P234" s="71"/>
      <c r="Q234" s="71"/>
      <c r="R234" s="71"/>
      <c r="S234" s="71"/>
    </row>
    <row r="235" spans="1:19" ht="15" x14ac:dyDescent="0.25">
      <c r="A235" s="524"/>
      <c r="B235" s="72"/>
      <c r="C235" s="73"/>
      <c r="D235" s="516"/>
      <c r="E235" s="365"/>
      <c r="F235" s="516"/>
      <c r="G235" s="516"/>
      <c r="H235" s="516"/>
      <c r="I235" s="516"/>
      <c r="J235" s="71"/>
      <c r="K235" s="516"/>
      <c r="L235" s="516"/>
      <c r="M235" s="516"/>
      <c r="N235" s="516"/>
      <c r="O235" s="71"/>
      <c r="P235" s="71"/>
      <c r="Q235" s="71"/>
      <c r="R235" s="71"/>
      <c r="S235" s="71"/>
    </row>
    <row r="236" spans="1:19" ht="15" x14ac:dyDescent="0.25">
      <c r="A236" s="524"/>
      <c r="B236" s="72"/>
      <c r="C236" s="73"/>
      <c r="D236" s="516"/>
      <c r="E236" s="365"/>
      <c r="F236" s="516"/>
      <c r="G236" s="516"/>
      <c r="H236" s="516"/>
      <c r="I236" s="516"/>
      <c r="J236" s="71"/>
      <c r="K236" s="516"/>
      <c r="L236" s="516"/>
      <c r="M236" s="516"/>
      <c r="N236" s="516"/>
      <c r="O236" s="71"/>
      <c r="P236" s="71"/>
      <c r="Q236" s="71"/>
      <c r="R236" s="71"/>
      <c r="S236" s="71"/>
    </row>
    <row r="237" spans="1:19" ht="15" x14ac:dyDescent="0.25">
      <c r="A237" s="524"/>
      <c r="B237" s="72"/>
      <c r="C237" s="73"/>
      <c r="D237" s="516"/>
      <c r="E237" s="365"/>
      <c r="F237" s="516"/>
      <c r="G237" s="516"/>
      <c r="H237" s="516"/>
      <c r="I237" s="516"/>
      <c r="J237" s="71"/>
      <c r="K237" s="516"/>
      <c r="L237" s="516"/>
      <c r="M237" s="516"/>
      <c r="N237" s="516"/>
      <c r="O237" s="71"/>
      <c r="P237" s="71"/>
      <c r="Q237" s="71"/>
      <c r="R237" s="71"/>
      <c r="S237" s="71"/>
    </row>
    <row r="238" spans="1:19" ht="15" x14ac:dyDescent="0.25">
      <c r="A238" s="524"/>
      <c r="B238" s="72"/>
      <c r="C238" s="73"/>
      <c r="D238" s="516"/>
      <c r="E238" s="365"/>
      <c r="F238" s="516"/>
      <c r="G238" s="516"/>
      <c r="H238" s="516"/>
      <c r="I238" s="516"/>
      <c r="J238" s="71"/>
      <c r="K238" s="516"/>
      <c r="L238" s="516"/>
      <c r="M238" s="516"/>
      <c r="N238" s="516"/>
      <c r="O238" s="71"/>
      <c r="P238" s="71"/>
      <c r="Q238" s="71"/>
      <c r="R238" s="71"/>
      <c r="S238" s="71"/>
    </row>
    <row r="239" spans="1:19" ht="15" x14ac:dyDescent="0.25">
      <c r="A239" s="524"/>
      <c r="B239" s="72"/>
      <c r="C239" s="73"/>
      <c r="D239" s="516"/>
      <c r="E239" s="365"/>
      <c r="F239" s="516"/>
      <c r="G239" s="516"/>
      <c r="H239" s="516"/>
      <c r="I239" s="516"/>
      <c r="J239" s="71"/>
      <c r="K239" s="516"/>
      <c r="L239" s="516"/>
      <c r="M239" s="516"/>
      <c r="N239" s="516"/>
      <c r="O239" s="71"/>
      <c r="P239" s="71"/>
      <c r="Q239" s="71"/>
      <c r="R239" s="71"/>
      <c r="S239" s="71"/>
    </row>
    <row r="240" spans="1:19" ht="15" x14ac:dyDescent="0.25">
      <c r="A240" s="524"/>
      <c r="B240" s="72"/>
      <c r="C240" s="73"/>
      <c r="D240" s="516"/>
      <c r="E240" s="365"/>
      <c r="F240" s="516"/>
      <c r="G240" s="516"/>
      <c r="H240" s="516"/>
      <c r="I240" s="516"/>
      <c r="J240" s="71"/>
      <c r="K240" s="516"/>
      <c r="L240" s="516"/>
      <c r="M240" s="516"/>
      <c r="N240" s="516"/>
      <c r="O240" s="71"/>
      <c r="P240" s="71"/>
      <c r="Q240" s="71"/>
      <c r="R240" s="71"/>
      <c r="S240" s="71"/>
    </row>
    <row r="241" spans="1:19" ht="15" x14ac:dyDescent="0.25">
      <c r="A241" s="524"/>
      <c r="B241" s="72"/>
      <c r="C241" s="73"/>
      <c r="D241" s="516"/>
      <c r="E241" s="365"/>
      <c r="F241" s="516"/>
      <c r="G241" s="516"/>
      <c r="H241" s="516"/>
      <c r="I241" s="516"/>
      <c r="J241" s="71"/>
      <c r="K241" s="516"/>
      <c r="L241" s="516"/>
      <c r="M241" s="516"/>
      <c r="N241" s="516"/>
      <c r="O241" s="71"/>
      <c r="P241" s="71"/>
      <c r="Q241" s="71"/>
      <c r="R241" s="71"/>
      <c r="S241" s="71"/>
    </row>
    <row r="242" spans="1:19" ht="15" x14ac:dyDescent="0.25">
      <c r="A242" s="524"/>
      <c r="B242" s="72"/>
      <c r="C242" s="73"/>
      <c r="D242" s="516"/>
      <c r="E242" s="365"/>
      <c r="F242" s="516"/>
      <c r="G242" s="516"/>
      <c r="H242" s="516"/>
      <c r="I242" s="516"/>
      <c r="J242" s="71"/>
      <c r="K242" s="516"/>
      <c r="L242" s="516"/>
      <c r="M242" s="516"/>
      <c r="N242" s="516"/>
      <c r="O242" s="71"/>
      <c r="P242" s="71"/>
      <c r="Q242" s="71"/>
      <c r="R242" s="71"/>
      <c r="S242" s="71"/>
    </row>
    <row r="243" spans="1:19" ht="15" x14ac:dyDescent="0.25">
      <c r="A243" s="524"/>
      <c r="B243" s="72"/>
      <c r="C243" s="73"/>
      <c r="D243" s="516"/>
      <c r="E243" s="365"/>
      <c r="F243" s="516"/>
      <c r="G243" s="516"/>
      <c r="H243" s="516"/>
      <c r="I243" s="516"/>
      <c r="J243" s="71"/>
      <c r="K243" s="516"/>
      <c r="L243" s="516"/>
      <c r="M243" s="516"/>
      <c r="N243" s="516"/>
      <c r="O243" s="71"/>
      <c r="P243" s="71"/>
      <c r="Q243" s="71"/>
      <c r="R243" s="71"/>
      <c r="S243" s="71"/>
    </row>
    <row r="244" spans="1:19" ht="15" x14ac:dyDescent="0.25">
      <c r="A244" s="524"/>
      <c r="B244" s="72"/>
      <c r="C244" s="73"/>
      <c r="D244" s="516"/>
      <c r="E244" s="365"/>
      <c r="F244" s="516"/>
      <c r="G244" s="516"/>
      <c r="H244" s="516"/>
      <c r="I244" s="516"/>
      <c r="J244" s="71"/>
      <c r="K244" s="516"/>
      <c r="L244" s="516"/>
      <c r="M244" s="516"/>
      <c r="N244" s="516"/>
      <c r="O244" s="71"/>
      <c r="P244" s="71"/>
      <c r="Q244" s="71"/>
      <c r="R244" s="71"/>
      <c r="S244" s="71"/>
    </row>
    <row r="245" spans="1:19" ht="15" x14ac:dyDescent="0.25">
      <c r="A245" s="524"/>
      <c r="B245" s="72"/>
      <c r="C245" s="73"/>
      <c r="D245" s="516"/>
      <c r="E245" s="524"/>
      <c r="F245" s="516"/>
      <c r="G245" s="516"/>
      <c r="H245" s="516"/>
      <c r="I245" s="516"/>
      <c r="J245" s="71"/>
      <c r="K245" s="516"/>
      <c r="L245" s="516"/>
      <c r="M245" s="516"/>
      <c r="N245" s="516"/>
      <c r="O245" s="71"/>
      <c r="P245" s="71"/>
      <c r="Q245" s="71"/>
      <c r="R245" s="71"/>
      <c r="S245" s="71"/>
    </row>
    <row r="246" spans="1:19" ht="15" x14ac:dyDescent="0.25">
      <c r="A246" s="524"/>
      <c r="B246" s="72"/>
      <c r="C246" s="73"/>
      <c r="D246" s="516"/>
      <c r="E246" s="524"/>
      <c r="F246" s="516"/>
      <c r="G246" s="516"/>
      <c r="H246" s="516"/>
      <c r="I246" s="516"/>
      <c r="J246" s="71"/>
      <c r="K246" s="516"/>
      <c r="L246" s="516"/>
      <c r="M246" s="516"/>
      <c r="N246" s="516"/>
      <c r="O246" s="71"/>
      <c r="P246" s="71"/>
      <c r="Q246" s="71"/>
      <c r="R246" s="71"/>
      <c r="S246" s="71"/>
    </row>
    <row r="247" spans="1:19" ht="15" x14ac:dyDescent="0.25">
      <c r="A247" s="524"/>
      <c r="B247" s="72"/>
      <c r="C247" s="73"/>
      <c r="D247" s="516"/>
      <c r="E247" s="524"/>
      <c r="F247" s="516"/>
      <c r="G247" s="516"/>
      <c r="H247" s="516"/>
      <c r="I247" s="516"/>
      <c r="J247" s="71"/>
      <c r="K247" s="516"/>
      <c r="L247" s="516"/>
      <c r="M247" s="516"/>
      <c r="N247" s="516"/>
      <c r="O247" s="71"/>
      <c r="P247" s="71"/>
      <c r="Q247" s="71"/>
      <c r="R247" s="71"/>
      <c r="S247" s="71"/>
    </row>
    <row r="248" spans="1:19" ht="15" x14ac:dyDescent="0.25">
      <c r="A248" s="524"/>
      <c r="B248" s="72"/>
      <c r="C248" s="73"/>
      <c r="D248" s="516"/>
      <c r="E248" s="524"/>
      <c r="F248" s="516"/>
      <c r="G248" s="516"/>
      <c r="H248" s="516"/>
      <c r="I248" s="516"/>
      <c r="J248" s="71"/>
      <c r="K248" s="516"/>
      <c r="L248" s="516"/>
      <c r="M248" s="516"/>
      <c r="N248" s="516"/>
      <c r="O248" s="71"/>
      <c r="P248" s="71"/>
      <c r="Q248" s="71"/>
      <c r="R248" s="71"/>
      <c r="S248" s="71"/>
    </row>
    <row r="249" spans="1:19" ht="15" x14ac:dyDescent="0.25">
      <c r="A249" s="524"/>
      <c r="B249" s="78"/>
      <c r="C249" s="78"/>
      <c r="D249" s="516"/>
      <c r="E249" s="524"/>
      <c r="F249" s="516"/>
      <c r="G249" s="516"/>
      <c r="H249" s="516"/>
      <c r="I249" s="516"/>
      <c r="J249" s="71"/>
      <c r="K249" s="516"/>
      <c r="L249" s="516"/>
      <c r="M249" s="516"/>
      <c r="N249" s="516"/>
      <c r="O249" s="71"/>
      <c r="P249" s="71"/>
      <c r="Q249" s="71"/>
      <c r="R249" s="71"/>
      <c r="S249" s="71"/>
    </row>
    <row r="250" spans="1:19" ht="15" x14ac:dyDescent="0.25">
      <c r="A250" s="524"/>
      <c r="B250" s="72"/>
      <c r="C250" s="73"/>
      <c r="D250" s="516"/>
      <c r="E250" s="524"/>
      <c r="F250" s="516"/>
      <c r="G250" s="516"/>
      <c r="H250" s="516"/>
      <c r="I250" s="516"/>
      <c r="J250" s="71"/>
      <c r="K250" s="516"/>
      <c r="L250" s="516"/>
      <c r="M250" s="516"/>
      <c r="N250" s="516"/>
      <c r="O250" s="71"/>
      <c r="P250" s="71"/>
      <c r="Q250" s="71"/>
      <c r="R250" s="71"/>
      <c r="S250" s="71"/>
    </row>
    <row r="251" spans="1:19" ht="15" x14ac:dyDescent="0.25">
      <c r="A251" s="524"/>
      <c r="B251" s="72"/>
      <c r="C251" s="73"/>
      <c r="D251" s="364"/>
      <c r="E251" s="524"/>
      <c r="F251" s="516"/>
      <c r="G251" s="516"/>
      <c r="H251" s="516"/>
      <c r="I251" s="516"/>
      <c r="J251" s="71"/>
      <c r="K251" s="516"/>
      <c r="L251" s="516"/>
      <c r="M251" s="516"/>
      <c r="N251" s="516"/>
      <c r="O251" s="71"/>
      <c r="P251" s="71"/>
      <c r="Q251" s="71"/>
      <c r="R251" s="71"/>
      <c r="S251" s="71"/>
    </row>
    <row r="252" spans="1:19" ht="15" x14ac:dyDescent="0.25">
      <c r="A252" s="524"/>
      <c r="B252" s="72"/>
      <c r="C252" s="73"/>
      <c r="D252" s="78"/>
      <c r="E252" s="78"/>
      <c r="F252" s="78"/>
      <c r="G252" s="78"/>
      <c r="H252" s="78"/>
      <c r="I252" s="78"/>
      <c r="J252" s="78"/>
      <c r="K252" s="78"/>
      <c r="L252" s="78"/>
      <c r="M252" s="78"/>
      <c r="N252" s="78"/>
      <c r="O252" s="78"/>
      <c r="P252" s="78"/>
      <c r="Q252" s="78"/>
      <c r="R252" s="78"/>
      <c r="S252" s="71"/>
    </row>
    <row r="253" spans="1:19" ht="15" x14ac:dyDescent="0.25">
      <c r="A253" s="524"/>
      <c r="B253" s="72"/>
      <c r="C253" s="73"/>
      <c r="D253" s="78"/>
      <c r="E253" s="78"/>
      <c r="F253" s="78"/>
      <c r="G253" s="78"/>
      <c r="H253" s="78"/>
      <c r="I253" s="78"/>
      <c r="J253" s="78"/>
      <c r="K253" s="78"/>
      <c r="L253" s="78"/>
      <c r="M253" s="78"/>
      <c r="N253" s="78"/>
      <c r="O253" s="78"/>
      <c r="P253" s="78"/>
      <c r="Q253" s="78"/>
      <c r="R253" s="78"/>
      <c r="S253" s="71"/>
    </row>
    <row r="254" spans="1:19" ht="15" x14ac:dyDescent="0.25">
      <c r="A254" s="524"/>
      <c r="B254" s="72"/>
      <c r="C254" s="73"/>
      <c r="D254" s="364"/>
      <c r="E254" s="524"/>
      <c r="F254" s="516"/>
      <c r="G254" s="516"/>
      <c r="H254" s="516"/>
      <c r="I254" s="516"/>
      <c r="J254" s="71"/>
      <c r="K254" s="516"/>
      <c r="L254" s="516"/>
      <c r="M254" s="516"/>
      <c r="N254" s="516"/>
      <c r="O254" s="71"/>
      <c r="P254" s="71"/>
      <c r="Q254" s="71"/>
      <c r="R254" s="71"/>
      <c r="S254" s="71"/>
    </row>
    <row r="255" spans="1:19" ht="15" x14ac:dyDescent="0.25">
      <c r="A255" s="524"/>
      <c r="B255" s="72"/>
      <c r="C255" s="73"/>
      <c r="D255" s="516"/>
      <c r="E255" s="365"/>
      <c r="F255" s="516"/>
      <c r="G255" s="516"/>
      <c r="H255" s="516"/>
      <c r="I255" s="516"/>
      <c r="J255" s="71"/>
      <c r="K255" s="516"/>
      <c r="L255" s="516"/>
      <c r="M255" s="516"/>
      <c r="N255" s="516"/>
      <c r="O255" s="71"/>
      <c r="P255" s="71"/>
      <c r="Q255" s="71"/>
      <c r="R255" s="71"/>
      <c r="S255" s="71"/>
    </row>
    <row r="256" spans="1:19" ht="15" x14ac:dyDescent="0.25">
      <c r="A256" s="524"/>
      <c r="B256" s="72"/>
      <c r="C256" s="73"/>
      <c r="D256" s="516"/>
      <c r="E256" s="365"/>
      <c r="F256" s="516"/>
      <c r="G256" s="516"/>
      <c r="H256" s="516"/>
      <c r="I256" s="516"/>
      <c r="J256" s="71"/>
      <c r="K256" s="516"/>
      <c r="L256" s="516"/>
      <c r="M256" s="516"/>
      <c r="N256" s="516"/>
      <c r="O256" s="71"/>
      <c r="P256" s="71"/>
      <c r="Q256" s="71"/>
      <c r="R256" s="71"/>
      <c r="S256" s="71"/>
    </row>
    <row r="257" spans="1:19" ht="15" x14ac:dyDescent="0.25">
      <c r="A257" s="524"/>
      <c r="B257" s="72"/>
      <c r="C257" s="73"/>
      <c r="D257" s="516"/>
      <c r="E257" s="365"/>
      <c r="F257" s="516"/>
      <c r="G257" s="516"/>
      <c r="H257" s="516"/>
      <c r="I257" s="516"/>
      <c r="J257" s="71"/>
      <c r="K257" s="516"/>
      <c r="L257" s="516"/>
      <c r="M257" s="516"/>
      <c r="N257" s="516"/>
      <c r="O257" s="71"/>
      <c r="P257" s="71"/>
      <c r="Q257" s="71"/>
      <c r="R257" s="71"/>
      <c r="S257" s="71"/>
    </row>
    <row r="258" spans="1:19" ht="15" x14ac:dyDescent="0.25">
      <c r="A258" s="524"/>
      <c r="B258" s="72"/>
      <c r="C258" s="73"/>
      <c r="D258" s="516"/>
      <c r="E258" s="365"/>
      <c r="F258" s="516"/>
      <c r="G258" s="516"/>
      <c r="H258" s="516"/>
      <c r="I258" s="516"/>
      <c r="J258" s="71"/>
      <c r="K258" s="516"/>
      <c r="L258" s="516"/>
      <c r="M258" s="516"/>
      <c r="N258" s="516"/>
      <c r="O258" s="71"/>
      <c r="P258" s="71"/>
      <c r="Q258" s="71"/>
      <c r="R258" s="71"/>
      <c r="S258" s="71"/>
    </row>
    <row r="259" spans="1:19" ht="15" x14ac:dyDescent="0.25">
      <c r="A259" s="524"/>
      <c r="B259" s="72"/>
      <c r="C259" s="73"/>
      <c r="D259" s="516"/>
      <c r="E259" s="365"/>
      <c r="F259" s="516"/>
      <c r="G259" s="516"/>
      <c r="H259" s="516"/>
      <c r="I259" s="516"/>
      <c r="J259" s="71"/>
      <c r="K259" s="516"/>
      <c r="L259" s="516"/>
      <c r="M259" s="516"/>
      <c r="N259" s="516"/>
      <c r="O259" s="71"/>
      <c r="P259" s="71"/>
      <c r="Q259" s="71"/>
      <c r="R259" s="71"/>
      <c r="S259" s="71"/>
    </row>
    <row r="260" spans="1:19" ht="15" x14ac:dyDescent="0.25">
      <c r="A260" s="524"/>
      <c r="B260" s="72"/>
      <c r="C260" s="73"/>
      <c r="D260" s="516"/>
      <c r="E260" s="365"/>
      <c r="F260" s="516"/>
      <c r="G260" s="516"/>
      <c r="H260" s="516"/>
      <c r="I260" s="516"/>
      <c r="J260" s="71"/>
      <c r="K260" s="516"/>
      <c r="L260" s="516"/>
      <c r="M260" s="516"/>
      <c r="N260" s="516"/>
      <c r="O260" s="71"/>
      <c r="P260" s="71"/>
      <c r="Q260" s="71"/>
      <c r="R260" s="71"/>
      <c r="S260" s="71"/>
    </row>
    <row r="261" spans="1:19" ht="15" x14ac:dyDescent="0.25">
      <c r="A261" s="524"/>
      <c r="B261" s="72"/>
      <c r="C261" s="73"/>
      <c r="D261" s="516"/>
      <c r="E261" s="365"/>
      <c r="F261" s="516"/>
      <c r="G261" s="516"/>
      <c r="H261" s="516"/>
      <c r="I261" s="516"/>
      <c r="J261" s="71"/>
      <c r="K261" s="516"/>
      <c r="L261" s="516"/>
      <c r="M261" s="516"/>
      <c r="N261" s="516"/>
      <c r="O261" s="71"/>
      <c r="P261" s="71"/>
      <c r="Q261" s="71"/>
      <c r="R261" s="71"/>
      <c r="S261" s="71"/>
    </row>
    <row r="262" spans="1:19" ht="15" x14ac:dyDescent="0.25">
      <c r="A262" s="524"/>
      <c r="B262" s="72"/>
      <c r="C262" s="73"/>
      <c r="D262" s="516"/>
      <c r="E262" s="365"/>
      <c r="F262" s="516"/>
      <c r="G262" s="516"/>
      <c r="H262" s="516"/>
      <c r="I262" s="516"/>
      <c r="J262" s="71"/>
      <c r="K262" s="516"/>
      <c r="L262" s="516"/>
      <c r="M262" s="516"/>
      <c r="N262" s="516"/>
      <c r="O262" s="71"/>
      <c r="P262" s="71"/>
      <c r="Q262" s="71"/>
      <c r="R262" s="71"/>
      <c r="S262" s="71"/>
    </row>
    <row r="263" spans="1:19" ht="15" x14ac:dyDescent="0.25">
      <c r="A263" s="524"/>
      <c r="B263" s="72"/>
      <c r="C263" s="73"/>
      <c r="D263" s="516"/>
      <c r="E263" s="365"/>
      <c r="F263" s="516"/>
      <c r="G263" s="516"/>
      <c r="H263" s="516"/>
      <c r="I263" s="516"/>
      <c r="J263" s="71"/>
      <c r="K263" s="516"/>
      <c r="L263" s="516"/>
      <c r="M263" s="516"/>
      <c r="N263" s="516"/>
      <c r="O263" s="71"/>
      <c r="P263" s="71"/>
      <c r="Q263" s="71"/>
      <c r="R263" s="71"/>
      <c r="S263" s="71"/>
    </row>
    <row r="264" spans="1:19" ht="15" x14ac:dyDescent="0.25">
      <c r="A264" s="524"/>
      <c r="B264" s="72"/>
      <c r="C264" s="73"/>
      <c r="D264" s="516"/>
      <c r="E264" s="365"/>
      <c r="F264" s="516"/>
      <c r="G264" s="516"/>
      <c r="H264" s="516"/>
      <c r="I264" s="516"/>
      <c r="J264" s="71"/>
      <c r="K264" s="516"/>
      <c r="L264" s="516"/>
      <c r="M264" s="516"/>
      <c r="N264" s="516"/>
      <c r="O264" s="71"/>
      <c r="P264" s="71"/>
      <c r="Q264" s="71"/>
      <c r="R264" s="71"/>
      <c r="S264" s="71"/>
    </row>
    <row r="265" spans="1:19" ht="15" x14ac:dyDescent="0.25">
      <c r="A265" s="524"/>
      <c r="B265" s="72"/>
      <c r="C265" s="73"/>
      <c r="D265" s="516"/>
      <c r="E265" s="365"/>
      <c r="F265" s="516"/>
      <c r="G265" s="516"/>
      <c r="H265" s="516"/>
      <c r="I265" s="516"/>
      <c r="J265" s="71"/>
      <c r="K265" s="516"/>
      <c r="L265" s="516"/>
      <c r="M265" s="516"/>
      <c r="N265" s="516"/>
      <c r="O265" s="71"/>
      <c r="P265" s="71"/>
      <c r="Q265" s="71"/>
      <c r="R265" s="71"/>
      <c r="S265" s="71"/>
    </row>
    <row r="266" spans="1:19" ht="15" x14ac:dyDescent="0.25">
      <c r="A266" s="524"/>
      <c r="B266" s="72"/>
      <c r="C266" s="73"/>
      <c r="D266" s="516"/>
      <c r="E266" s="365"/>
      <c r="F266" s="516"/>
      <c r="G266" s="516"/>
      <c r="H266" s="516"/>
      <c r="I266" s="516"/>
      <c r="J266" s="71"/>
      <c r="K266" s="516"/>
      <c r="L266" s="516"/>
      <c r="M266" s="516"/>
      <c r="N266" s="516"/>
      <c r="O266" s="71"/>
      <c r="P266" s="71"/>
      <c r="Q266" s="71"/>
      <c r="R266" s="71"/>
      <c r="S266" s="71"/>
    </row>
    <row r="267" spans="1:19" ht="15" x14ac:dyDescent="0.25">
      <c r="A267" s="524"/>
      <c r="B267" s="72"/>
      <c r="C267" s="73"/>
      <c r="D267" s="516"/>
      <c r="E267" s="365"/>
      <c r="F267" s="516"/>
      <c r="G267" s="516"/>
      <c r="H267" s="516"/>
      <c r="I267" s="516"/>
      <c r="J267" s="71"/>
      <c r="K267" s="516"/>
      <c r="L267" s="516"/>
      <c r="M267" s="516"/>
      <c r="N267" s="516"/>
      <c r="O267" s="71"/>
      <c r="P267" s="71"/>
      <c r="Q267" s="71"/>
      <c r="R267" s="71"/>
      <c r="S267" s="71"/>
    </row>
    <row r="268" spans="1:19" ht="15" x14ac:dyDescent="0.25">
      <c r="A268" s="524"/>
      <c r="B268" s="72"/>
      <c r="C268" s="73"/>
      <c r="D268" s="516"/>
      <c r="E268" s="524"/>
      <c r="F268" s="516"/>
      <c r="G268" s="516"/>
      <c r="H268" s="516"/>
      <c r="I268" s="516"/>
      <c r="J268" s="71"/>
      <c r="K268" s="516"/>
      <c r="L268" s="516"/>
      <c r="M268" s="516"/>
      <c r="N268" s="516"/>
      <c r="O268" s="71"/>
      <c r="P268" s="71"/>
      <c r="Q268" s="71"/>
      <c r="R268" s="71"/>
      <c r="S268" s="71"/>
    </row>
    <row r="269" spans="1:19" ht="15" x14ac:dyDescent="0.25">
      <c r="A269" s="524"/>
      <c r="B269" s="73"/>
      <c r="C269" s="524"/>
      <c r="D269" s="516"/>
      <c r="E269" s="524"/>
      <c r="F269" s="516"/>
      <c r="G269" s="516"/>
      <c r="H269" s="516"/>
      <c r="I269" s="516"/>
      <c r="J269" s="71"/>
      <c r="K269" s="516"/>
      <c r="L269" s="516"/>
      <c r="M269" s="516"/>
      <c r="N269" s="516"/>
      <c r="O269" s="71"/>
      <c r="P269" s="71"/>
      <c r="Q269" s="71"/>
      <c r="R269" s="71"/>
      <c r="S269" s="71"/>
    </row>
    <row r="270" spans="1:19" ht="15" x14ac:dyDescent="0.25">
      <c r="A270" s="78"/>
      <c r="B270" s="78"/>
      <c r="C270" s="78"/>
      <c r="D270" s="516"/>
      <c r="E270" s="524"/>
      <c r="F270" s="516"/>
      <c r="G270" s="516"/>
      <c r="H270" s="516"/>
      <c r="I270" s="516"/>
      <c r="J270" s="71"/>
      <c r="K270" s="516"/>
      <c r="L270" s="516"/>
      <c r="M270" s="516"/>
      <c r="N270" s="516"/>
      <c r="O270" s="71"/>
      <c r="P270" s="71"/>
      <c r="Q270" s="71"/>
      <c r="R270" s="71"/>
      <c r="S270" s="71"/>
    </row>
    <row r="271" spans="1:19" ht="15" x14ac:dyDescent="0.25">
      <c r="A271" s="78"/>
      <c r="B271" s="78"/>
      <c r="C271" s="78"/>
      <c r="D271" s="516"/>
      <c r="E271" s="524"/>
      <c r="F271" s="516"/>
      <c r="G271" s="516"/>
      <c r="H271" s="516"/>
      <c r="I271" s="516"/>
      <c r="J271" s="71"/>
      <c r="K271" s="516"/>
      <c r="L271" s="516"/>
      <c r="M271" s="516"/>
      <c r="N271" s="516"/>
      <c r="O271" s="71"/>
      <c r="P271" s="71"/>
      <c r="Q271" s="71"/>
      <c r="R271" s="71"/>
      <c r="S271" s="71"/>
    </row>
    <row r="272" spans="1:19" ht="15" x14ac:dyDescent="0.25">
      <c r="A272" s="72"/>
      <c r="B272" s="72"/>
      <c r="C272" s="73"/>
      <c r="D272" s="516"/>
      <c r="E272" s="524"/>
      <c r="F272" s="516"/>
      <c r="G272" s="516"/>
      <c r="H272" s="516"/>
      <c r="I272" s="516"/>
      <c r="J272" s="71"/>
      <c r="K272" s="516"/>
      <c r="L272" s="516"/>
      <c r="M272" s="516"/>
      <c r="N272" s="516"/>
      <c r="O272" s="71"/>
      <c r="P272" s="71"/>
      <c r="Q272" s="71"/>
      <c r="R272" s="71"/>
      <c r="S272" s="71"/>
    </row>
    <row r="273" spans="1:19" ht="15" x14ac:dyDescent="0.25">
      <c r="A273" s="516"/>
      <c r="B273" s="72"/>
      <c r="C273" s="73"/>
      <c r="D273" s="516"/>
      <c r="E273" s="524"/>
      <c r="F273" s="516"/>
      <c r="G273" s="516"/>
      <c r="H273" s="516"/>
      <c r="I273" s="516"/>
      <c r="J273" s="71"/>
      <c r="K273" s="516"/>
      <c r="L273" s="516"/>
      <c r="M273" s="516"/>
      <c r="N273" s="516"/>
      <c r="O273" s="71"/>
      <c r="P273" s="71"/>
      <c r="Q273" s="71"/>
      <c r="R273" s="71"/>
      <c r="S273" s="71"/>
    </row>
    <row r="274" spans="1:19" ht="15" x14ac:dyDescent="0.25">
      <c r="A274" s="516"/>
      <c r="B274" s="72"/>
      <c r="C274" s="73"/>
      <c r="D274" s="516"/>
      <c r="E274" s="524"/>
      <c r="F274" s="516"/>
      <c r="G274" s="516"/>
      <c r="H274" s="516"/>
      <c r="I274" s="516"/>
      <c r="J274" s="71"/>
      <c r="K274" s="516"/>
      <c r="L274" s="516"/>
      <c r="M274" s="516"/>
      <c r="N274" s="516"/>
      <c r="O274" s="71"/>
      <c r="P274" s="71"/>
      <c r="Q274" s="71"/>
      <c r="R274" s="71"/>
      <c r="S274" s="71"/>
    </row>
    <row r="275" spans="1:19" ht="15" x14ac:dyDescent="0.25">
      <c r="A275" s="516"/>
      <c r="B275" s="72"/>
      <c r="C275" s="73"/>
      <c r="D275" s="78"/>
      <c r="E275" s="78"/>
      <c r="F275" s="78"/>
      <c r="G275" s="78"/>
      <c r="H275" s="78"/>
      <c r="I275" s="78"/>
      <c r="J275" s="78"/>
      <c r="K275" s="78"/>
      <c r="L275" s="78"/>
      <c r="M275" s="78"/>
      <c r="N275" s="78"/>
      <c r="O275" s="78"/>
      <c r="P275" s="78"/>
      <c r="Q275" s="78"/>
      <c r="R275" s="78"/>
      <c r="S275" s="71"/>
    </row>
    <row r="276" spans="1:19" ht="15" x14ac:dyDescent="0.25">
      <c r="A276" s="516"/>
      <c r="B276" s="72"/>
      <c r="C276" s="73"/>
      <c r="D276" s="78"/>
      <c r="E276" s="78"/>
      <c r="F276" s="78"/>
      <c r="G276" s="78"/>
      <c r="H276" s="78"/>
      <c r="I276" s="78"/>
      <c r="J276" s="78"/>
      <c r="K276" s="78"/>
      <c r="L276" s="78"/>
      <c r="M276" s="78"/>
      <c r="N276" s="78"/>
      <c r="O276" s="78"/>
      <c r="P276" s="78"/>
      <c r="Q276" s="78"/>
      <c r="R276" s="78"/>
      <c r="S276" s="71"/>
    </row>
    <row r="277" spans="1:19" ht="15" x14ac:dyDescent="0.25">
      <c r="A277" s="516"/>
      <c r="B277" s="72"/>
      <c r="C277" s="73"/>
      <c r="D277" s="364"/>
      <c r="E277" s="524"/>
      <c r="F277" s="516"/>
      <c r="G277" s="516"/>
      <c r="H277" s="516"/>
      <c r="I277" s="516"/>
      <c r="J277" s="71"/>
      <c r="K277" s="516"/>
      <c r="L277" s="516"/>
      <c r="M277" s="516"/>
      <c r="N277" s="516"/>
      <c r="O277" s="71"/>
      <c r="P277" s="71"/>
      <c r="Q277" s="71"/>
      <c r="R277" s="71"/>
      <c r="S277" s="71"/>
    </row>
    <row r="278" spans="1:19" ht="15" x14ac:dyDescent="0.25">
      <c r="A278" s="516"/>
      <c r="B278" s="72"/>
      <c r="C278" s="73"/>
      <c r="D278" s="516"/>
      <c r="E278" s="365"/>
      <c r="F278" s="516"/>
      <c r="G278" s="516"/>
      <c r="H278" s="516"/>
      <c r="I278" s="516"/>
      <c r="J278" s="71"/>
      <c r="K278" s="516"/>
      <c r="L278" s="516"/>
      <c r="M278" s="516"/>
      <c r="N278" s="516"/>
      <c r="O278" s="71"/>
      <c r="P278" s="71"/>
      <c r="Q278" s="71"/>
      <c r="R278" s="71"/>
      <c r="S278" s="71"/>
    </row>
    <row r="279" spans="1:19" ht="15" x14ac:dyDescent="0.25">
      <c r="A279" s="516"/>
      <c r="B279" s="72"/>
      <c r="C279" s="73"/>
      <c r="D279" s="516"/>
      <c r="E279" s="365"/>
      <c r="F279" s="516"/>
      <c r="G279" s="516"/>
      <c r="H279" s="516"/>
      <c r="I279" s="516"/>
      <c r="J279" s="71"/>
      <c r="K279" s="516"/>
      <c r="L279" s="516"/>
      <c r="M279" s="516"/>
      <c r="N279" s="516"/>
      <c r="O279" s="71"/>
      <c r="P279" s="71"/>
      <c r="Q279" s="71"/>
      <c r="R279" s="71"/>
      <c r="S279" s="71"/>
    </row>
    <row r="280" spans="1:19" ht="15" x14ac:dyDescent="0.25">
      <c r="A280" s="516"/>
      <c r="B280" s="72"/>
      <c r="C280" s="73"/>
      <c r="D280" s="516"/>
      <c r="E280" s="365"/>
      <c r="F280" s="516"/>
      <c r="G280" s="516"/>
      <c r="H280" s="516"/>
      <c r="I280" s="516"/>
      <c r="J280" s="71"/>
      <c r="K280" s="516"/>
      <c r="L280" s="516"/>
      <c r="M280" s="516"/>
      <c r="N280" s="516"/>
      <c r="O280" s="71"/>
      <c r="P280" s="71"/>
      <c r="Q280" s="71"/>
      <c r="R280" s="71"/>
      <c r="S280" s="71"/>
    </row>
    <row r="281" spans="1:19" ht="15" x14ac:dyDescent="0.25">
      <c r="A281" s="516"/>
      <c r="B281" s="72"/>
      <c r="C281" s="73"/>
      <c r="D281" s="516"/>
      <c r="E281" s="365"/>
      <c r="F281" s="516"/>
      <c r="G281" s="516"/>
      <c r="H281" s="516"/>
      <c r="I281" s="516"/>
      <c r="J281" s="71"/>
      <c r="K281" s="516"/>
      <c r="L281" s="516"/>
      <c r="M281" s="516"/>
      <c r="N281" s="516"/>
      <c r="O281" s="71"/>
      <c r="P281" s="71"/>
      <c r="Q281" s="71"/>
      <c r="R281" s="71"/>
      <c r="S281" s="71"/>
    </row>
    <row r="282" spans="1:19" ht="15" x14ac:dyDescent="0.25">
      <c r="A282" s="516"/>
      <c r="B282" s="72"/>
      <c r="C282" s="73"/>
      <c r="D282" s="516"/>
      <c r="E282" s="365"/>
      <c r="F282" s="516"/>
      <c r="G282" s="516"/>
      <c r="H282" s="516"/>
      <c r="I282" s="516"/>
      <c r="J282" s="71"/>
      <c r="K282" s="516"/>
      <c r="L282" s="516"/>
      <c r="M282" s="516"/>
      <c r="N282" s="516"/>
      <c r="O282" s="71"/>
      <c r="P282" s="71"/>
      <c r="Q282" s="71"/>
      <c r="R282" s="71"/>
      <c r="S282" s="71"/>
    </row>
    <row r="283" spans="1:19" ht="15" x14ac:dyDescent="0.25">
      <c r="A283" s="516"/>
      <c r="B283" s="72"/>
      <c r="C283" s="73"/>
      <c r="D283" s="516"/>
      <c r="E283" s="365"/>
      <c r="F283" s="516"/>
      <c r="G283" s="516"/>
      <c r="H283" s="516"/>
      <c r="I283" s="516"/>
      <c r="J283" s="71"/>
      <c r="K283" s="516"/>
      <c r="L283" s="516"/>
      <c r="M283" s="516"/>
      <c r="N283" s="516"/>
      <c r="O283" s="71"/>
      <c r="P283" s="71"/>
      <c r="Q283" s="71"/>
      <c r="R283" s="71"/>
      <c r="S283" s="71"/>
    </row>
    <row r="284" spans="1:19" ht="15" x14ac:dyDescent="0.25">
      <c r="A284" s="516"/>
      <c r="B284" s="72"/>
      <c r="C284" s="73"/>
      <c r="D284" s="516"/>
      <c r="E284" s="365"/>
      <c r="F284" s="516"/>
      <c r="G284" s="516"/>
      <c r="H284" s="516"/>
      <c r="I284" s="516"/>
      <c r="J284" s="71"/>
      <c r="K284" s="516"/>
      <c r="L284" s="516"/>
      <c r="M284" s="516"/>
      <c r="N284" s="516"/>
      <c r="O284" s="71"/>
      <c r="P284" s="71"/>
      <c r="Q284" s="71"/>
      <c r="R284" s="71"/>
      <c r="S284" s="71"/>
    </row>
    <row r="285" spans="1:19" ht="15" x14ac:dyDescent="0.25">
      <c r="A285" s="516"/>
      <c r="B285" s="72"/>
      <c r="C285" s="73"/>
      <c r="D285" s="516"/>
      <c r="E285" s="365"/>
      <c r="F285" s="516"/>
      <c r="G285" s="516"/>
      <c r="H285" s="516"/>
      <c r="I285" s="516"/>
      <c r="J285" s="71"/>
      <c r="K285" s="516"/>
      <c r="L285" s="516"/>
      <c r="M285" s="516"/>
      <c r="N285" s="516"/>
      <c r="O285" s="71"/>
      <c r="P285" s="71"/>
      <c r="Q285" s="71"/>
      <c r="R285" s="71"/>
      <c r="S285" s="71"/>
    </row>
    <row r="286" spans="1:19" ht="15" x14ac:dyDescent="0.25">
      <c r="A286" s="516"/>
      <c r="B286" s="72"/>
      <c r="C286" s="73"/>
      <c r="D286" s="516"/>
      <c r="E286" s="365"/>
      <c r="F286" s="516"/>
      <c r="G286" s="516"/>
      <c r="H286" s="516"/>
      <c r="I286" s="516"/>
      <c r="J286" s="71"/>
      <c r="K286" s="516"/>
      <c r="L286" s="516"/>
      <c r="M286" s="516"/>
      <c r="N286" s="516"/>
      <c r="O286" s="71"/>
      <c r="P286" s="71"/>
      <c r="Q286" s="71"/>
      <c r="R286" s="71"/>
      <c r="S286" s="71"/>
    </row>
    <row r="287" spans="1:19" ht="15" x14ac:dyDescent="0.25">
      <c r="A287" s="516"/>
      <c r="B287" s="72"/>
      <c r="C287" s="73"/>
      <c r="D287" s="516"/>
      <c r="E287" s="365"/>
      <c r="F287" s="516"/>
      <c r="G287" s="516"/>
      <c r="H287" s="516"/>
      <c r="I287" s="516"/>
      <c r="J287" s="71"/>
      <c r="K287" s="516"/>
      <c r="L287" s="516"/>
      <c r="M287" s="516"/>
      <c r="N287" s="516"/>
      <c r="O287" s="71"/>
      <c r="P287" s="71"/>
      <c r="Q287" s="71"/>
      <c r="R287" s="71"/>
      <c r="S287" s="71"/>
    </row>
    <row r="288" spans="1:19" ht="15" x14ac:dyDescent="0.25">
      <c r="A288" s="516"/>
      <c r="B288" s="72"/>
      <c r="C288" s="73"/>
      <c r="D288" s="516"/>
      <c r="E288" s="365"/>
      <c r="F288" s="516"/>
      <c r="G288" s="516"/>
      <c r="H288" s="516"/>
      <c r="I288" s="516"/>
      <c r="J288" s="71"/>
      <c r="K288" s="516"/>
      <c r="L288" s="516"/>
      <c r="M288" s="516"/>
      <c r="N288" s="516"/>
      <c r="O288" s="71"/>
      <c r="P288" s="71"/>
      <c r="Q288" s="71"/>
      <c r="R288" s="71"/>
      <c r="S288" s="71"/>
    </row>
    <row r="289" spans="1:19" ht="15" x14ac:dyDescent="0.25">
      <c r="A289" s="516"/>
      <c r="B289" s="72"/>
      <c r="C289" s="73"/>
      <c r="D289" s="516"/>
      <c r="E289" s="365"/>
      <c r="F289" s="516"/>
      <c r="G289" s="516"/>
      <c r="H289" s="516"/>
      <c r="I289" s="516"/>
      <c r="J289" s="71"/>
      <c r="K289" s="516"/>
      <c r="L289" s="516"/>
      <c r="M289" s="516"/>
      <c r="N289" s="516"/>
      <c r="O289" s="71"/>
      <c r="P289" s="71"/>
      <c r="Q289" s="71"/>
      <c r="R289" s="71"/>
      <c r="S289" s="71"/>
    </row>
    <row r="290" spans="1:19" ht="15" x14ac:dyDescent="0.25">
      <c r="A290" s="516"/>
      <c r="B290" s="72"/>
      <c r="C290" s="73"/>
      <c r="D290" s="516"/>
      <c r="E290" s="365"/>
      <c r="F290" s="516"/>
      <c r="G290" s="516"/>
      <c r="H290" s="516"/>
      <c r="I290" s="516"/>
      <c r="J290" s="71"/>
      <c r="K290" s="516"/>
      <c r="L290" s="516"/>
      <c r="M290" s="516"/>
      <c r="N290" s="516"/>
      <c r="O290" s="71"/>
      <c r="P290" s="71"/>
      <c r="Q290" s="71"/>
      <c r="R290" s="71"/>
      <c r="S290" s="71"/>
    </row>
    <row r="291" spans="1:19" ht="15" x14ac:dyDescent="0.25">
      <c r="A291" s="516"/>
      <c r="B291" s="72"/>
      <c r="C291" s="73"/>
      <c r="D291" s="516"/>
      <c r="E291" s="524"/>
      <c r="F291" s="516"/>
      <c r="G291" s="516"/>
      <c r="H291" s="516"/>
      <c r="I291" s="516"/>
      <c r="J291" s="71"/>
      <c r="K291" s="516"/>
      <c r="L291" s="516"/>
      <c r="M291" s="516"/>
      <c r="N291" s="516"/>
      <c r="O291" s="71"/>
      <c r="P291" s="71"/>
      <c r="Q291" s="71"/>
      <c r="R291" s="71"/>
      <c r="S291" s="71"/>
    </row>
    <row r="292" spans="1:19" ht="15" x14ac:dyDescent="0.25">
      <c r="A292" s="516"/>
      <c r="B292" s="516"/>
      <c r="C292" s="516"/>
      <c r="D292" s="516"/>
      <c r="E292" s="524"/>
      <c r="F292" s="516"/>
      <c r="G292" s="516"/>
      <c r="H292" s="516"/>
      <c r="I292" s="516"/>
      <c r="J292" s="71"/>
      <c r="K292" s="516"/>
      <c r="L292" s="516"/>
      <c r="M292" s="516"/>
      <c r="N292" s="516"/>
      <c r="O292" s="71"/>
      <c r="P292" s="71"/>
      <c r="Q292" s="71"/>
      <c r="R292" s="71"/>
      <c r="S292" s="71"/>
    </row>
    <row r="293" spans="1:19" ht="15" x14ac:dyDescent="0.25">
      <c r="A293" s="78"/>
      <c r="B293" s="78"/>
      <c r="C293" s="78"/>
      <c r="D293" s="516"/>
      <c r="E293" s="524"/>
      <c r="F293" s="516"/>
      <c r="G293" s="516"/>
      <c r="H293" s="516"/>
      <c r="I293" s="516"/>
      <c r="J293" s="71"/>
      <c r="K293" s="516"/>
      <c r="L293" s="516"/>
      <c r="M293" s="516"/>
      <c r="N293" s="516"/>
      <c r="O293" s="71"/>
      <c r="P293" s="71"/>
      <c r="Q293" s="71"/>
      <c r="R293" s="71"/>
      <c r="S293" s="71"/>
    </row>
    <row r="294" spans="1:19" ht="15" x14ac:dyDescent="0.25">
      <c r="A294" s="78"/>
      <c r="B294" s="78"/>
      <c r="C294" s="78"/>
      <c r="D294" s="516"/>
      <c r="E294" s="524"/>
      <c r="F294" s="516"/>
      <c r="G294" s="516"/>
      <c r="H294" s="516"/>
      <c r="I294" s="516"/>
      <c r="J294" s="71"/>
      <c r="K294" s="516"/>
      <c r="L294" s="516"/>
      <c r="M294" s="516"/>
      <c r="N294" s="516"/>
      <c r="O294" s="71"/>
      <c r="P294" s="71"/>
      <c r="Q294" s="71"/>
      <c r="R294" s="71"/>
      <c r="S294" s="71"/>
    </row>
    <row r="295" spans="1:19" ht="15" x14ac:dyDescent="0.25">
      <c r="A295" s="78"/>
      <c r="B295" s="72"/>
      <c r="C295" s="73"/>
      <c r="D295" s="78"/>
      <c r="E295" s="78"/>
      <c r="F295" s="78"/>
      <c r="G295" s="78"/>
      <c r="H295" s="78"/>
      <c r="I295" s="78"/>
      <c r="J295" s="78"/>
      <c r="K295" s="78"/>
      <c r="L295" s="78"/>
      <c r="M295" s="78"/>
      <c r="N295" s="78"/>
      <c r="O295" s="78"/>
      <c r="P295" s="78"/>
      <c r="Q295" s="78"/>
      <c r="R295" s="78"/>
      <c r="S295" s="71"/>
    </row>
    <row r="296" spans="1:19" ht="15" x14ac:dyDescent="0.25">
      <c r="A296" s="78"/>
      <c r="B296" s="72"/>
      <c r="C296" s="73"/>
      <c r="D296" s="78"/>
      <c r="E296" s="78"/>
      <c r="F296" s="78"/>
      <c r="G296" s="78"/>
      <c r="H296" s="78"/>
      <c r="I296" s="78"/>
      <c r="J296" s="78"/>
      <c r="K296" s="78"/>
      <c r="L296" s="78"/>
      <c r="M296" s="78"/>
      <c r="N296" s="78"/>
      <c r="O296" s="78"/>
      <c r="P296" s="78"/>
      <c r="Q296" s="78"/>
      <c r="R296" s="78"/>
      <c r="S296" s="71"/>
    </row>
    <row r="297" spans="1:19" ht="15" x14ac:dyDescent="0.25">
      <c r="A297" s="78"/>
      <c r="B297" s="72"/>
      <c r="C297" s="73"/>
      <c r="D297" s="364"/>
      <c r="E297" s="524"/>
      <c r="F297" s="516"/>
      <c r="G297" s="516"/>
      <c r="H297" s="516"/>
      <c r="I297" s="516"/>
      <c r="J297" s="71"/>
      <c r="K297" s="516"/>
      <c r="L297" s="516"/>
      <c r="M297" s="516"/>
      <c r="N297" s="516"/>
      <c r="O297" s="71"/>
      <c r="P297" s="71"/>
      <c r="Q297" s="71"/>
      <c r="R297" s="71"/>
      <c r="S297" s="71"/>
    </row>
    <row r="298" spans="1:19" ht="15" x14ac:dyDescent="0.25">
      <c r="A298" s="78"/>
      <c r="B298" s="72"/>
      <c r="C298" s="73"/>
      <c r="D298" s="516"/>
      <c r="E298" s="365"/>
      <c r="F298" s="516"/>
      <c r="G298" s="516"/>
      <c r="H298" s="516"/>
      <c r="I298" s="516"/>
      <c r="J298" s="71"/>
      <c r="K298" s="516"/>
      <c r="L298" s="516"/>
      <c r="M298" s="516"/>
      <c r="N298" s="516"/>
      <c r="O298" s="71"/>
      <c r="P298" s="71"/>
      <c r="Q298" s="71"/>
      <c r="R298" s="71"/>
      <c r="S298" s="71"/>
    </row>
    <row r="299" spans="1:19" ht="15" x14ac:dyDescent="0.25">
      <c r="A299" s="78"/>
      <c r="B299" s="72"/>
      <c r="C299" s="73"/>
      <c r="D299" s="516"/>
      <c r="E299" s="365"/>
      <c r="F299" s="516"/>
      <c r="G299" s="516"/>
      <c r="H299" s="516"/>
      <c r="I299" s="516"/>
      <c r="J299" s="71"/>
      <c r="K299" s="516"/>
      <c r="L299" s="516"/>
      <c r="M299" s="516"/>
      <c r="N299" s="516"/>
      <c r="O299" s="71"/>
      <c r="P299" s="71"/>
      <c r="Q299" s="71"/>
      <c r="R299" s="71"/>
      <c r="S299" s="71"/>
    </row>
    <row r="300" spans="1:19" ht="15" x14ac:dyDescent="0.25">
      <c r="A300" s="78"/>
      <c r="B300" s="72"/>
      <c r="C300" s="73"/>
      <c r="D300" s="516"/>
      <c r="E300" s="365"/>
      <c r="F300" s="516"/>
      <c r="G300" s="516"/>
      <c r="H300" s="516"/>
      <c r="I300" s="516"/>
      <c r="J300" s="71"/>
      <c r="K300" s="516"/>
      <c r="L300" s="516"/>
      <c r="M300" s="516"/>
      <c r="N300" s="516"/>
      <c r="O300" s="71"/>
      <c r="P300" s="71"/>
      <c r="Q300" s="71"/>
      <c r="R300" s="71"/>
      <c r="S300" s="71"/>
    </row>
    <row r="301" spans="1:19" ht="15" x14ac:dyDescent="0.25">
      <c r="A301" s="78"/>
      <c r="B301" s="72"/>
      <c r="C301" s="73"/>
      <c r="D301" s="516"/>
      <c r="E301" s="365"/>
      <c r="F301" s="516"/>
      <c r="G301" s="516"/>
      <c r="H301" s="516"/>
      <c r="I301" s="516"/>
      <c r="J301" s="71"/>
      <c r="K301" s="516"/>
      <c r="L301" s="516"/>
      <c r="M301" s="516"/>
      <c r="N301" s="516"/>
      <c r="O301" s="71"/>
      <c r="P301" s="71"/>
      <c r="Q301" s="71"/>
      <c r="R301" s="71"/>
      <c r="S301" s="71"/>
    </row>
    <row r="302" spans="1:19" ht="15" x14ac:dyDescent="0.25">
      <c r="A302" s="78"/>
      <c r="B302" s="72"/>
      <c r="C302" s="73"/>
      <c r="D302" s="516"/>
      <c r="E302" s="365"/>
      <c r="F302" s="516"/>
      <c r="G302" s="516"/>
      <c r="H302" s="516"/>
      <c r="I302" s="516"/>
      <c r="J302" s="71"/>
      <c r="K302" s="516"/>
      <c r="L302" s="516"/>
      <c r="M302" s="516"/>
      <c r="N302" s="516"/>
      <c r="O302" s="71"/>
      <c r="P302" s="71"/>
      <c r="Q302" s="71"/>
      <c r="R302" s="71"/>
      <c r="S302" s="71"/>
    </row>
    <row r="303" spans="1:19" ht="15" x14ac:dyDescent="0.25">
      <c r="A303" s="78"/>
      <c r="B303" s="72"/>
      <c r="C303" s="73"/>
      <c r="D303" s="516"/>
      <c r="E303" s="365"/>
      <c r="F303" s="516"/>
      <c r="G303" s="516"/>
      <c r="H303" s="516"/>
      <c r="I303" s="516"/>
      <c r="J303" s="71"/>
      <c r="K303" s="516"/>
      <c r="L303" s="516"/>
      <c r="M303" s="516"/>
      <c r="N303" s="516"/>
      <c r="O303" s="71"/>
      <c r="P303" s="71"/>
      <c r="Q303" s="71"/>
      <c r="R303" s="71"/>
      <c r="S303" s="71"/>
    </row>
    <row r="304" spans="1:19" ht="15" x14ac:dyDescent="0.25">
      <c r="A304" s="78"/>
      <c r="B304" s="72"/>
      <c r="C304" s="73"/>
      <c r="D304" s="516"/>
      <c r="E304" s="365"/>
      <c r="F304" s="516"/>
      <c r="G304" s="516"/>
      <c r="H304" s="516"/>
      <c r="I304" s="516"/>
      <c r="J304" s="71"/>
      <c r="K304" s="516"/>
      <c r="L304" s="516"/>
      <c r="M304" s="516"/>
      <c r="N304" s="516"/>
      <c r="O304" s="71"/>
      <c r="P304" s="71"/>
      <c r="Q304" s="71"/>
      <c r="R304" s="71"/>
      <c r="S304" s="71"/>
    </row>
    <row r="305" spans="1:19" ht="15" x14ac:dyDescent="0.25">
      <c r="A305" s="78"/>
      <c r="B305" s="72"/>
      <c r="C305" s="73"/>
      <c r="D305" s="516"/>
      <c r="E305" s="365"/>
      <c r="F305" s="516"/>
      <c r="G305" s="516"/>
      <c r="H305" s="516"/>
      <c r="I305" s="516"/>
      <c r="J305" s="71"/>
      <c r="K305" s="516"/>
      <c r="L305" s="516"/>
      <c r="M305" s="516"/>
      <c r="N305" s="516"/>
      <c r="O305" s="71"/>
      <c r="P305" s="71"/>
      <c r="Q305" s="71"/>
      <c r="R305" s="71"/>
      <c r="S305" s="71"/>
    </row>
    <row r="306" spans="1:19" ht="15" x14ac:dyDescent="0.25">
      <c r="A306" s="78"/>
      <c r="B306" s="72"/>
      <c r="C306" s="73"/>
      <c r="D306" s="516"/>
      <c r="E306" s="365"/>
      <c r="F306" s="516"/>
      <c r="G306" s="516"/>
      <c r="H306" s="516"/>
      <c r="I306" s="516"/>
      <c r="J306" s="71"/>
      <c r="K306" s="516"/>
      <c r="L306" s="516"/>
      <c r="M306" s="516"/>
      <c r="N306" s="516"/>
      <c r="O306" s="71"/>
      <c r="P306" s="71"/>
      <c r="Q306" s="71"/>
      <c r="R306" s="71"/>
      <c r="S306" s="71"/>
    </row>
    <row r="307" spans="1:19" ht="15" x14ac:dyDescent="0.25">
      <c r="A307" s="78"/>
      <c r="B307" s="72"/>
      <c r="C307" s="73"/>
      <c r="D307" s="516"/>
      <c r="E307" s="365"/>
      <c r="F307" s="516"/>
      <c r="G307" s="516"/>
      <c r="H307" s="516"/>
      <c r="I307" s="516"/>
      <c r="J307" s="71"/>
      <c r="K307" s="516"/>
      <c r="L307" s="516"/>
      <c r="M307" s="516"/>
      <c r="N307" s="516"/>
      <c r="O307" s="71"/>
      <c r="P307" s="71"/>
      <c r="Q307" s="71"/>
      <c r="R307" s="71"/>
      <c r="S307" s="71"/>
    </row>
    <row r="308" spans="1:19" ht="15" x14ac:dyDescent="0.25">
      <c r="A308" s="78"/>
      <c r="B308" s="72"/>
      <c r="C308" s="73"/>
      <c r="D308" s="516"/>
      <c r="E308" s="365"/>
      <c r="F308" s="516"/>
      <c r="G308" s="516"/>
      <c r="H308" s="516"/>
      <c r="I308" s="516"/>
      <c r="J308" s="71"/>
      <c r="K308" s="516"/>
      <c r="L308" s="516"/>
      <c r="M308" s="516"/>
      <c r="N308" s="516"/>
      <c r="O308" s="71"/>
      <c r="P308" s="71"/>
      <c r="Q308" s="71"/>
      <c r="R308" s="71"/>
      <c r="S308" s="71"/>
    </row>
    <row r="309" spans="1:19" ht="15" x14ac:dyDescent="0.25">
      <c r="A309" s="78"/>
      <c r="B309" s="72"/>
      <c r="C309" s="73"/>
      <c r="D309" s="516"/>
      <c r="E309" s="365"/>
      <c r="F309" s="516"/>
      <c r="G309" s="516"/>
      <c r="H309" s="516"/>
      <c r="I309" s="516"/>
      <c r="J309" s="71"/>
      <c r="K309" s="516"/>
      <c r="L309" s="516"/>
      <c r="M309" s="516"/>
      <c r="N309" s="516"/>
      <c r="O309" s="71"/>
      <c r="P309" s="71"/>
      <c r="Q309" s="71"/>
      <c r="R309" s="71"/>
      <c r="S309" s="71"/>
    </row>
    <row r="310" spans="1:19" ht="15" x14ac:dyDescent="0.25">
      <c r="A310" s="78"/>
      <c r="B310" s="72"/>
      <c r="C310" s="73"/>
      <c r="D310" s="516"/>
      <c r="E310" s="365"/>
      <c r="F310" s="516"/>
      <c r="G310" s="516"/>
      <c r="H310" s="516"/>
      <c r="I310" s="516"/>
      <c r="J310" s="71"/>
      <c r="K310" s="516"/>
      <c r="L310" s="516"/>
      <c r="M310" s="516"/>
      <c r="N310" s="516"/>
      <c r="O310" s="71"/>
      <c r="P310" s="71"/>
      <c r="Q310" s="71"/>
      <c r="R310" s="71"/>
      <c r="S310" s="71"/>
    </row>
    <row r="311" spans="1:19" ht="15" x14ac:dyDescent="0.25">
      <c r="A311" s="78"/>
      <c r="B311" s="72"/>
      <c r="C311" s="73"/>
      <c r="D311" s="516"/>
      <c r="E311" s="524"/>
      <c r="F311" s="516"/>
      <c r="G311" s="516"/>
      <c r="H311" s="516"/>
      <c r="I311" s="516"/>
      <c r="J311" s="71"/>
      <c r="K311" s="516"/>
      <c r="L311" s="516"/>
      <c r="M311" s="516"/>
      <c r="N311" s="516"/>
      <c r="O311" s="71"/>
      <c r="P311" s="71"/>
      <c r="Q311" s="71"/>
      <c r="R311" s="71"/>
      <c r="S311" s="71"/>
    </row>
    <row r="312" spans="1:19" ht="15" x14ac:dyDescent="0.25">
      <c r="A312" s="78"/>
      <c r="B312" s="72"/>
      <c r="C312" s="73"/>
      <c r="D312" s="516"/>
      <c r="E312" s="524"/>
      <c r="F312" s="516"/>
      <c r="G312" s="516"/>
      <c r="H312" s="516"/>
      <c r="I312" s="516"/>
      <c r="J312" s="71"/>
      <c r="K312" s="516"/>
      <c r="L312" s="516"/>
      <c r="M312" s="516"/>
      <c r="N312" s="516"/>
      <c r="O312" s="71"/>
      <c r="P312" s="71"/>
      <c r="Q312" s="71"/>
      <c r="R312" s="71"/>
      <c r="S312" s="71"/>
    </row>
    <row r="313" spans="1:19" ht="15" x14ac:dyDescent="0.25">
      <c r="A313" s="78"/>
      <c r="B313" s="78"/>
      <c r="C313" s="78"/>
      <c r="D313" s="516"/>
      <c r="E313" s="524"/>
      <c r="F313" s="516"/>
      <c r="G313" s="516"/>
      <c r="H313" s="516"/>
      <c r="I313" s="516"/>
      <c r="J313" s="71"/>
      <c r="K313" s="516"/>
      <c r="L313" s="516"/>
      <c r="M313" s="516"/>
      <c r="N313" s="516"/>
      <c r="O313" s="71"/>
      <c r="P313" s="71"/>
      <c r="Q313" s="71"/>
      <c r="R313" s="71"/>
      <c r="S313" s="71"/>
    </row>
    <row r="314" spans="1:19" ht="15" x14ac:dyDescent="0.25">
      <c r="A314" s="78"/>
      <c r="B314" s="78"/>
      <c r="C314" s="78"/>
      <c r="D314" s="516"/>
      <c r="E314" s="524"/>
      <c r="F314" s="516"/>
      <c r="G314" s="516"/>
      <c r="H314" s="516"/>
      <c r="I314" s="516"/>
      <c r="J314" s="71"/>
      <c r="K314" s="516"/>
      <c r="L314" s="516"/>
      <c r="M314" s="516"/>
      <c r="N314" s="516"/>
      <c r="O314" s="71"/>
      <c r="P314" s="71"/>
      <c r="Q314" s="71"/>
      <c r="R314" s="71"/>
      <c r="S314" s="71"/>
    </row>
    <row r="315" spans="1:19" ht="15" x14ac:dyDescent="0.25">
      <c r="A315" s="78"/>
      <c r="B315" s="72"/>
      <c r="C315" s="73"/>
      <c r="D315" s="78"/>
      <c r="E315" s="78"/>
      <c r="F315" s="78"/>
      <c r="G315" s="78"/>
      <c r="H315" s="78"/>
      <c r="I315" s="78"/>
      <c r="J315" s="78"/>
      <c r="K315" s="78"/>
      <c r="L315" s="78"/>
      <c r="M315" s="78"/>
      <c r="N315" s="78"/>
      <c r="O315" s="78"/>
      <c r="P315" s="78"/>
      <c r="Q315" s="78"/>
      <c r="R315" s="78"/>
      <c r="S315" s="71"/>
    </row>
    <row r="316" spans="1:19" ht="15" x14ac:dyDescent="0.25">
      <c r="A316" s="78"/>
      <c r="B316" s="72"/>
      <c r="C316" s="73"/>
      <c r="D316" s="78"/>
      <c r="E316" s="78"/>
      <c r="F316" s="78"/>
      <c r="G316" s="78"/>
      <c r="H316" s="78"/>
      <c r="I316" s="78"/>
      <c r="J316" s="78"/>
      <c r="K316" s="78"/>
      <c r="L316" s="78"/>
      <c r="M316" s="78"/>
      <c r="N316" s="78"/>
      <c r="O316" s="78"/>
      <c r="P316" s="78"/>
      <c r="Q316" s="78"/>
      <c r="R316" s="78"/>
      <c r="S316" s="71"/>
    </row>
    <row r="317" spans="1:19" ht="15" x14ac:dyDescent="0.25">
      <c r="A317" s="78"/>
      <c r="B317" s="72"/>
      <c r="C317" s="73"/>
      <c r="D317" s="364"/>
      <c r="E317" s="524"/>
      <c r="F317" s="516"/>
      <c r="G317" s="516"/>
      <c r="H317" s="516"/>
      <c r="I317" s="516"/>
      <c r="J317" s="71"/>
      <c r="K317" s="516"/>
      <c r="L317" s="516"/>
      <c r="M317" s="516"/>
      <c r="N317" s="516"/>
      <c r="O317" s="71"/>
      <c r="P317" s="71"/>
      <c r="Q317" s="71"/>
      <c r="R317" s="71"/>
      <c r="S317" s="71"/>
    </row>
    <row r="318" spans="1:19" ht="15" x14ac:dyDescent="0.25">
      <c r="A318" s="78"/>
      <c r="B318" s="72"/>
      <c r="C318" s="73"/>
      <c r="D318" s="516"/>
      <c r="E318" s="365"/>
      <c r="F318" s="516"/>
      <c r="G318" s="516"/>
      <c r="H318" s="516"/>
      <c r="I318" s="516"/>
      <c r="J318" s="71"/>
      <c r="K318" s="516"/>
      <c r="L318" s="516"/>
      <c r="M318" s="516"/>
      <c r="N318" s="516"/>
      <c r="O318" s="71"/>
      <c r="P318" s="71"/>
      <c r="Q318" s="71"/>
      <c r="R318" s="71"/>
      <c r="S318" s="71"/>
    </row>
    <row r="319" spans="1:19" ht="15" x14ac:dyDescent="0.25">
      <c r="A319" s="78"/>
      <c r="B319" s="72"/>
      <c r="C319" s="73"/>
      <c r="D319" s="516"/>
      <c r="E319" s="365"/>
      <c r="F319" s="516"/>
      <c r="G319" s="516"/>
      <c r="H319" s="516"/>
      <c r="I319" s="516"/>
      <c r="J319" s="71"/>
      <c r="K319" s="516"/>
      <c r="L319" s="516"/>
      <c r="M319" s="516"/>
      <c r="N319" s="516"/>
      <c r="O319" s="71"/>
      <c r="P319" s="71"/>
      <c r="Q319" s="71"/>
      <c r="R319" s="71"/>
      <c r="S319" s="71"/>
    </row>
    <row r="320" spans="1:19" ht="15" x14ac:dyDescent="0.25">
      <c r="A320" s="78"/>
      <c r="B320" s="72"/>
      <c r="C320" s="73"/>
      <c r="D320" s="516"/>
      <c r="E320" s="365"/>
      <c r="F320" s="516"/>
      <c r="G320" s="516"/>
      <c r="H320" s="516"/>
      <c r="I320" s="516"/>
      <c r="J320" s="71"/>
      <c r="K320" s="516"/>
      <c r="L320" s="516"/>
      <c r="M320" s="516"/>
      <c r="N320" s="516"/>
      <c r="O320" s="71"/>
      <c r="P320" s="71"/>
      <c r="Q320" s="71"/>
      <c r="R320" s="71"/>
      <c r="S320" s="71"/>
    </row>
    <row r="321" spans="1:19" ht="15" x14ac:dyDescent="0.25">
      <c r="A321" s="78"/>
      <c r="B321" s="72"/>
      <c r="C321" s="73"/>
      <c r="D321" s="516"/>
      <c r="E321" s="365"/>
      <c r="F321" s="516"/>
      <c r="G321" s="516"/>
      <c r="H321" s="516"/>
      <c r="I321" s="516"/>
      <c r="J321" s="71"/>
      <c r="K321" s="516"/>
      <c r="L321" s="516"/>
      <c r="M321" s="516"/>
      <c r="N321" s="516"/>
      <c r="O321" s="71"/>
      <c r="P321" s="71"/>
      <c r="Q321" s="71"/>
      <c r="R321" s="71"/>
      <c r="S321" s="71"/>
    </row>
    <row r="322" spans="1:19" ht="15" x14ac:dyDescent="0.25">
      <c r="A322" s="78"/>
      <c r="B322" s="72"/>
      <c r="C322" s="73"/>
      <c r="D322" s="516"/>
      <c r="E322" s="365"/>
      <c r="F322" s="516"/>
      <c r="G322" s="516"/>
      <c r="H322" s="516"/>
      <c r="I322" s="516"/>
      <c r="J322" s="71"/>
      <c r="K322" s="516"/>
      <c r="L322" s="516"/>
      <c r="M322" s="516"/>
      <c r="N322" s="516"/>
      <c r="O322" s="71"/>
      <c r="P322" s="71"/>
      <c r="Q322" s="71"/>
      <c r="R322" s="71"/>
      <c r="S322" s="71"/>
    </row>
    <row r="323" spans="1:19" ht="15" x14ac:dyDescent="0.25">
      <c r="A323" s="78"/>
      <c r="B323" s="72"/>
      <c r="C323" s="73"/>
      <c r="D323" s="516"/>
      <c r="E323" s="365"/>
      <c r="F323" s="516"/>
      <c r="G323" s="516"/>
      <c r="H323" s="516"/>
      <c r="I323" s="516"/>
      <c r="J323" s="71"/>
      <c r="K323" s="516"/>
      <c r="L323" s="516"/>
      <c r="M323" s="516"/>
      <c r="N323" s="516"/>
      <c r="O323" s="71"/>
      <c r="P323" s="71"/>
      <c r="Q323" s="71"/>
      <c r="R323" s="71"/>
      <c r="S323" s="71"/>
    </row>
    <row r="324" spans="1:19" ht="15" x14ac:dyDescent="0.25">
      <c r="A324" s="78"/>
      <c r="B324" s="72"/>
      <c r="C324" s="73"/>
      <c r="D324" s="516"/>
      <c r="E324" s="365"/>
      <c r="F324" s="516"/>
      <c r="G324" s="516"/>
      <c r="H324" s="516"/>
      <c r="I324" s="516"/>
      <c r="J324" s="71"/>
      <c r="K324" s="516"/>
      <c r="L324" s="516"/>
      <c r="M324" s="516"/>
      <c r="N324" s="516"/>
      <c r="O324" s="71"/>
      <c r="P324" s="71"/>
      <c r="Q324" s="71"/>
      <c r="R324" s="71"/>
      <c r="S324" s="71"/>
    </row>
    <row r="325" spans="1:19" ht="15" x14ac:dyDescent="0.25">
      <c r="A325" s="78"/>
      <c r="B325" s="72"/>
      <c r="C325" s="73"/>
      <c r="D325" s="516"/>
      <c r="E325" s="365"/>
      <c r="F325" s="516"/>
      <c r="G325" s="516"/>
      <c r="H325" s="516"/>
      <c r="I325" s="516"/>
      <c r="J325" s="71"/>
      <c r="K325" s="516"/>
      <c r="L325" s="516"/>
      <c r="M325" s="516"/>
      <c r="N325" s="516"/>
      <c r="O325" s="71"/>
      <c r="P325" s="71"/>
      <c r="Q325" s="71"/>
      <c r="R325" s="71"/>
      <c r="S325" s="71"/>
    </row>
    <row r="326" spans="1:19" ht="15" x14ac:dyDescent="0.25">
      <c r="A326" s="78"/>
      <c r="B326" s="72"/>
      <c r="C326" s="73"/>
      <c r="D326" s="516"/>
      <c r="E326" s="365"/>
      <c r="F326" s="516"/>
      <c r="G326" s="516"/>
      <c r="H326" s="516"/>
      <c r="I326" s="516"/>
      <c r="J326" s="71"/>
      <c r="K326" s="516"/>
      <c r="L326" s="516"/>
      <c r="M326" s="516"/>
      <c r="N326" s="516"/>
      <c r="O326" s="71"/>
      <c r="P326" s="71"/>
      <c r="Q326" s="71"/>
      <c r="R326" s="71"/>
      <c r="S326" s="71"/>
    </row>
    <row r="327" spans="1:19" ht="15" x14ac:dyDescent="0.25">
      <c r="A327" s="78"/>
      <c r="B327" s="72"/>
      <c r="C327" s="73"/>
      <c r="D327" s="516"/>
      <c r="E327" s="365"/>
      <c r="F327" s="516"/>
      <c r="G327" s="516"/>
      <c r="H327" s="516"/>
      <c r="I327" s="516"/>
      <c r="J327" s="71"/>
      <c r="K327" s="516"/>
      <c r="L327" s="516"/>
      <c r="M327" s="516"/>
      <c r="N327" s="516"/>
      <c r="O327" s="71"/>
      <c r="P327" s="71"/>
      <c r="Q327" s="71"/>
      <c r="R327" s="71"/>
      <c r="S327" s="71"/>
    </row>
    <row r="328" spans="1:19" ht="15" x14ac:dyDescent="0.25">
      <c r="A328" s="78"/>
      <c r="B328" s="72"/>
      <c r="C328" s="73"/>
      <c r="D328" s="516"/>
      <c r="E328" s="365"/>
      <c r="F328" s="516"/>
      <c r="G328" s="516"/>
      <c r="H328" s="516"/>
      <c r="I328" s="516"/>
      <c r="J328" s="71"/>
      <c r="K328" s="516"/>
      <c r="L328" s="516"/>
      <c r="M328" s="516"/>
      <c r="N328" s="516"/>
      <c r="O328" s="71"/>
      <c r="P328" s="71"/>
      <c r="Q328" s="71"/>
      <c r="R328" s="71"/>
      <c r="S328" s="71"/>
    </row>
    <row r="329" spans="1:19" ht="15" x14ac:dyDescent="0.25">
      <c r="A329" s="78"/>
      <c r="B329" s="72"/>
      <c r="C329" s="73"/>
      <c r="D329" s="516"/>
      <c r="E329" s="365"/>
      <c r="F329" s="516"/>
      <c r="G329" s="516"/>
      <c r="H329" s="516"/>
      <c r="I329" s="516"/>
      <c r="J329" s="71"/>
      <c r="K329" s="516"/>
      <c r="L329" s="516"/>
      <c r="M329" s="516"/>
      <c r="N329" s="516"/>
      <c r="O329" s="71"/>
      <c r="P329" s="71"/>
      <c r="Q329" s="71"/>
      <c r="R329" s="71"/>
      <c r="S329" s="71"/>
    </row>
    <row r="330" spans="1:19" ht="15" x14ac:dyDescent="0.25">
      <c r="A330" s="78"/>
      <c r="B330" s="72"/>
      <c r="C330" s="73"/>
      <c r="D330" s="516"/>
      <c r="E330" s="365"/>
      <c r="F330" s="516"/>
      <c r="G330" s="516"/>
      <c r="H330" s="516"/>
      <c r="I330" s="516"/>
      <c r="J330" s="71"/>
      <c r="K330" s="516"/>
      <c r="L330" s="516"/>
      <c r="M330" s="516"/>
      <c r="N330" s="516"/>
      <c r="O330" s="71"/>
      <c r="P330" s="71"/>
      <c r="Q330" s="71"/>
      <c r="R330" s="71"/>
      <c r="S330" s="71"/>
    </row>
    <row r="331" spans="1:19" ht="15" x14ac:dyDescent="0.25">
      <c r="A331" s="78"/>
      <c r="B331" s="72"/>
      <c r="C331" s="73"/>
      <c r="D331" s="516"/>
      <c r="E331" s="524"/>
      <c r="F331" s="516"/>
      <c r="G331" s="516"/>
      <c r="H331" s="516"/>
      <c r="I331" s="516"/>
      <c r="J331" s="71"/>
      <c r="K331" s="516"/>
      <c r="L331" s="516"/>
      <c r="M331" s="516"/>
      <c r="N331" s="516"/>
      <c r="O331" s="71"/>
      <c r="P331" s="71"/>
      <c r="Q331" s="71"/>
      <c r="R331" s="71"/>
      <c r="S331" s="71"/>
    </row>
    <row r="332" spans="1:19" ht="15" x14ac:dyDescent="0.25">
      <c r="A332" s="78"/>
      <c r="B332" s="72"/>
      <c r="C332" s="73"/>
      <c r="D332" s="516"/>
      <c r="E332" s="524"/>
      <c r="F332" s="516"/>
      <c r="G332" s="516"/>
      <c r="H332" s="516"/>
      <c r="I332" s="516"/>
      <c r="J332" s="71"/>
      <c r="K332" s="516"/>
      <c r="L332" s="516"/>
      <c r="M332" s="516"/>
      <c r="N332" s="516"/>
      <c r="O332" s="71"/>
      <c r="P332" s="71"/>
      <c r="Q332" s="71"/>
      <c r="R332" s="71"/>
      <c r="S332" s="71"/>
    </row>
    <row r="333" spans="1:19" ht="15" x14ac:dyDescent="0.25">
      <c r="A333" s="78"/>
      <c r="B333" s="78"/>
      <c r="C333" s="78"/>
      <c r="D333" s="516"/>
      <c r="E333" s="524"/>
      <c r="F333" s="516"/>
      <c r="G333" s="516"/>
      <c r="H333" s="516"/>
      <c r="I333" s="516"/>
      <c r="J333" s="71"/>
      <c r="K333" s="516"/>
      <c r="L333" s="516"/>
      <c r="M333" s="516"/>
      <c r="N333" s="516"/>
      <c r="O333" s="71"/>
      <c r="P333" s="71"/>
      <c r="Q333" s="71"/>
      <c r="R333" s="71"/>
      <c r="S333" s="71"/>
    </row>
    <row r="334" spans="1:19" ht="15" x14ac:dyDescent="0.25">
      <c r="A334" s="78"/>
      <c r="B334" s="78"/>
      <c r="C334" s="78"/>
      <c r="D334" s="516"/>
      <c r="E334" s="524"/>
      <c r="F334" s="516"/>
      <c r="G334" s="516"/>
      <c r="H334" s="516"/>
      <c r="I334" s="516"/>
      <c r="J334" s="71"/>
      <c r="K334" s="516"/>
      <c r="L334" s="516"/>
      <c r="M334" s="516"/>
      <c r="N334" s="516"/>
      <c r="O334" s="71"/>
      <c r="P334" s="71"/>
      <c r="Q334" s="71"/>
      <c r="R334" s="71"/>
      <c r="S334" s="71"/>
    </row>
    <row r="335" spans="1:19" ht="15" x14ac:dyDescent="0.25">
      <c r="A335" s="78"/>
      <c r="B335" s="72"/>
      <c r="C335" s="73"/>
      <c r="D335" s="71"/>
      <c r="E335" s="71"/>
      <c r="F335" s="71"/>
      <c r="G335" s="71"/>
      <c r="H335" s="71"/>
      <c r="I335" s="71"/>
      <c r="J335" s="71"/>
      <c r="K335" s="71"/>
      <c r="L335" s="71"/>
      <c r="M335" s="71"/>
      <c r="N335" s="71"/>
      <c r="O335" s="71"/>
      <c r="P335" s="71"/>
      <c r="Q335" s="71"/>
      <c r="R335" s="71"/>
      <c r="S335" s="71"/>
    </row>
    <row r="336" spans="1:19" ht="15" x14ac:dyDescent="0.25">
      <c r="A336" s="78"/>
      <c r="B336" s="72"/>
      <c r="C336" s="73"/>
      <c r="D336" s="71"/>
      <c r="E336" s="71"/>
      <c r="F336" s="71"/>
      <c r="G336" s="71"/>
      <c r="H336" s="71"/>
      <c r="I336" s="71"/>
      <c r="J336" s="71"/>
      <c r="K336" s="71"/>
      <c r="L336" s="71"/>
      <c r="M336" s="71"/>
      <c r="N336" s="71"/>
      <c r="O336" s="71"/>
      <c r="P336" s="71"/>
      <c r="Q336" s="71"/>
      <c r="R336" s="71"/>
      <c r="S336" s="71"/>
    </row>
    <row r="337" spans="1:13" ht="15" x14ac:dyDescent="0.25">
      <c r="A337" s="78"/>
      <c r="B337" s="72"/>
      <c r="C337" s="73"/>
      <c r="M337" s="68"/>
    </row>
    <row r="338" spans="1:13" ht="15" x14ac:dyDescent="0.25">
      <c r="A338" s="78"/>
      <c r="B338" s="72"/>
      <c r="C338" s="73"/>
      <c r="M338" s="68"/>
    </row>
    <row r="339" spans="1:13" ht="15" x14ac:dyDescent="0.25">
      <c r="A339" s="78"/>
      <c r="B339" s="72"/>
      <c r="C339" s="73"/>
      <c r="M339" s="68"/>
    </row>
    <row r="340" spans="1:13" ht="15" x14ac:dyDescent="0.25">
      <c r="A340" s="78"/>
      <c r="B340" s="72"/>
      <c r="C340" s="73"/>
      <c r="M340" s="68"/>
    </row>
    <row r="341" spans="1:13" ht="15" x14ac:dyDescent="0.25">
      <c r="A341" s="78"/>
      <c r="B341" s="72"/>
      <c r="C341" s="73"/>
      <c r="M341" s="68"/>
    </row>
    <row r="342" spans="1:13" ht="15" x14ac:dyDescent="0.25">
      <c r="A342" s="78"/>
      <c r="B342" s="72"/>
      <c r="C342" s="73"/>
      <c r="M342" s="68"/>
    </row>
    <row r="343" spans="1:13" ht="15" x14ac:dyDescent="0.25">
      <c r="A343" s="78"/>
      <c r="B343" s="72"/>
      <c r="C343" s="73"/>
      <c r="M343" s="68"/>
    </row>
    <row r="344" spans="1:13" ht="15" x14ac:dyDescent="0.25">
      <c r="A344" s="78"/>
      <c r="B344" s="72"/>
      <c r="C344" s="73"/>
      <c r="M344" s="68"/>
    </row>
    <row r="345" spans="1:13" ht="15" x14ac:dyDescent="0.25">
      <c r="A345" s="78"/>
      <c r="B345" s="72"/>
      <c r="C345" s="73"/>
      <c r="M345" s="68"/>
    </row>
    <row r="346" spans="1:13" ht="15" x14ac:dyDescent="0.25">
      <c r="A346" s="78"/>
      <c r="B346" s="72"/>
      <c r="C346" s="73"/>
      <c r="M346" s="68"/>
    </row>
    <row r="347" spans="1:13" ht="15" x14ac:dyDescent="0.25">
      <c r="A347" s="78"/>
      <c r="B347" s="72"/>
      <c r="C347" s="73"/>
      <c r="M347" s="68"/>
    </row>
    <row r="348" spans="1:13" ht="15" x14ac:dyDescent="0.25">
      <c r="A348" s="78"/>
      <c r="B348" s="72"/>
      <c r="C348" s="73"/>
      <c r="M348" s="68"/>
    </row>
    <row r="349" spans="1:13" ht="15" x14ac:dyDescent="0.25">
      <c r="A349" s="78"/>
      <c r="B349" s="72"/>
      <c r="C349" s="73"/>
      <c r="M349" s="68"/>
    </row>
    <row r="350" spans="1:13" ht="15" x14ac:dyDescent="0.25">
      <c r="A350" s="78"/>
      <c r="B350" s="72"/>
      <c r="C350" s="73"/>
      <c r="M350" s="68"/>
    </row>
    <row r="351" spans="1:13" ht="15" x14ac:dyDescent="0.25">
      <c r="A351" s="78"/>
      <c r="B351" s="72"/>
      <c r="C351" s="73"/>
      <c r="M351" s="68"/>
    </row>
    <row r="352" spans="1:13" ht="15" x14ac:dyDescent="0.25">
      <c r="A352" s="78"/>
      <c r="B352" s="72"/>
      <c r="C352" s="73"/>
      <c r="M352" s="68"/>
    </row>
    <row r="353" spans="1:13" x14ac:dyDescent="0.2">
      <c r="A353" s="71"/>
      <c r="B353" s="71"/>
      <c r="C353" s="71"/>
      <c r="M353" s="68"/>
    </row>
    <row r="354" spans="1:13" x14ac:dyDescent="0.2">
      <c r="A354" s="71"/>
      <c r="B354" s="71"/>
      <c r="C354" s="71"/>
      <c r="M354" s="68"/>
    </row>
  </sheetData>
  <protectedRanges>
    <protectedRange sqref="F2:R3 F4:G38 H6:R9 F41:G64847 H11:R14 H16:R26 H28:R31 H33:R64847 H1:IW1 H10:AC10 H15:AC15 H27:AC27 H32:AC32" name="Plage2"/>
    <protectedRange sqref="B1:E1" name="Plage2_1"/>
  </protectedRanges>
  <mergeCells count="3">
    <mergeCell ref="B1:E1"/>
    <mergeCell ref="F1:G1"/>
    <mergeCell ref="A2:D2"/>
  </mergeCells>
  <pageMargins left="0.7" right="0.7" top="0.75" bottom="0.75" header="0.3" footer="0.3"/>
  <pageSetup paperSize="9" orientation="portrait" r:id="rId1"/>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D287"/>
  <sheetViews>
    <sheetView zoomScaleNormal="100" workbookViewId="0">
      <selection activeCell="B1" sqref="B1:C1"/>
    </sheetView>
  </sheetViews>
  <sheetFormatPr defaultColWidth="11.42578125" defaultRowHeight="12" x14ac:dyDescent="0.2"/>
  <cols>
    <col min="1" max="1" width="59.85546875" style="108" customWidth="1"/>
    <col min="2" max="2" width="11.42578125" style="235" customWidth="1"/>
    <col min="3" max="3" width="11.42578125" style="377" customWidth="1"/>
    <col min="4" max="4" width="17.5703125" style="377" customWidth="1"/>
    <col min="5" max="16384" width="11.42578125" style="108"/>
  </cols>
  <sheetData>
    <row r="1" spans="1:4" s="150" customFormat="1" ht="12.75" x14ac:dyDescent="0.2">
      <c r="A1" s="296" t="s">
        <v>78</v>
      </c>
      <c r="B1" s="868" t="str">
        <f>'1.'!U20</f>
        <v>0466398071</v>
      </c>
      <c r="C1" s="878"/>
      <c r="D1" s="423" t="s">
        <v>1193</v>
      </c>
    </row>
    <row r="2" spans="1:4" s="215" customFormat="1" ht="15" customHeight="1" x14ac:dyDescent="0.2">
      <c r="A2" s="214"/>
      <c r="B2" s="821"/>
      <c r="C2" s="384"/>
      <c r="D2" s="384"/>
    </row>
    <row r="3" spans="1:4" s="150" customFormat="1" ht="13.5" customHeight="1" x14ac:dyDescent="0.2">
      <c r="A3" s="127" t="s">
        <v>606</v>
      </c>
      <c r="B3" s="230"/>
      <c r="C3" s="676"/>
      <c r="D3" s="676"/>
    </row>
    <row r="4" spans="1:4" s="150" customFormat="1" ht="15" customHeight="1" x14ac:dyDescent="0.2">
      <c r="A4" s="216"/>
      <c r="B4" s="229"/>
      <c r="C4" s="677"/>
      <c r="D4" s="677"/>
    </row>
    <row r="5" spans="1:4" x14ac:dyDescent="0.2">
      <c r="A5" s="125"/>
      <c r="B5" s="614" t="s">
        <v>36</v>
      </c>
      <c r="C5" s="678" t="s">
        <v>113</v>
      </c>
      <c r="D5" s="678" t="s">
        <v>79</v>
      </c>
    </row>
    <row r="6" spans="1:4" x14ac:dyDescent="0.2">
      <c r="A6" s="125"/>
      <c r="B6" s="231"/>
      <c r="C6" s="679"/>
      <c r="D6" s="679"/>
    </row>
    <row r="7" spans="1:4" ht="15" x14ac:dyDescent="0.25">
      <c r="A7" s="125"/>
      <c r="B7" s="231"/>
      <c r="C7" s="649"/>
      <c r="D7" s="649"/>
    </row>
    <row r="8" spans="1:4" ht="15" x14ac:dyDescent="0.25">
      <c r="A8" s="217" t="s">
        <v>713</v>
      </c>
      <c r="B8" s="231"/>
      <c r="C8" s="649"/>
      <c r="D8" s="649"/>
    </row>
    <row r="9" spans="1:4" ht="15" x14ac:dyDescent="0.25">
      <c r="A9" s="125"/>
      <c r="B9" s="231"/>
      <c r="C9" s="649"/>
      <c r="D9" s="649"/>
    </row>
    <row r="10" spans="1:4" ht="15" x14ac:dyDescent="0.25">
      <c r="A10" s="86" t="s">
        <v>607</v>
      </c>
      <c r="B10" s="231"/>
      <c r="C10" s="649"/>
      <c r="D10" s="649"/>
    </row>
    <row r="11" spans="1:4" ht="15" x14ac:dyDescent="0.25">
      <c r="B11" s="231"/>
      <c r="C11" s="649"/>
      <c r="D11" s="649"/>
    </row>
    <row r="12" spans="1:4" ht="15" x14ac:dyDescent="0.25">
      <c r="A12" s="86" t="s">
        <v>608</v>
      </c>
      <c r="B12" s="231"/>
      <c r="C12" s="649"/>
      <c r="D12" s="649"/>
    </row>
    <row r="13" spans="1:4" ht="15" x14ac:dyDescent="0.25">
      <c r="B13" s="231"/>
      <c r="C13" s="649"/>
      <c r="D13" s="649"/>
    </row>
    <row r="14" spans="1:4" ht="15" x14ac:dyDescent="0.25">
      <c r="A14" s="86" t="s">
        <v>609</v>
      </c>
      <c r="B14" s="231"/>
      <c r="C14" s="649"/>
      <c r="D14" s="649"/>
    </row>
    <row r="15" spans="1:4" ht="15" x14ac:dyDescent="0.25">
      <c r="B15" s="231"/>
      <c r="C15" s="649"/>
      <c r="D15" s="649"/>
    </row>
    <row r="16" spans="1:4" ht="15" x14ac:dyDescent="0.25">
      <c r="A16" s="86" t="s">
        <v>610</v>
      </c>
      <c r="B16" s="231"/>
      <c r="C16" s="649"/>
      <c r="D16" s="649"/>
    </row>
    <row r="17" spans="1:4" ht="15" x14ac:dyDescent="0.25">
      <c r="B17" s="231"/>
      <c r="C17" s="649"/>
      <c r="D17" s="649"/>
    </row>
    <row r="18" spans="1:4" ht="15" x14ac:dyDescent="0.25">
      <c r="A18" s="86" t="s">
        <v>611</v>
      </c>
      <c r="B18" s="231"/>
      <c r="C18" s="649"/>
      <c r="D18" s="649"/>
    </row>
    <row r="19" spans="1:4" ht="15" x14ac:dyDescent="0.25">
      <c r="A19" s="86" t="s">
        <v>612</v>
      </c>
      <c r="B19" s="231">
        <v>740</v>
      </c>
      <c r="C19" s="649">
        <v>0</v>
      </c>
      <c r="D19" s="649">
        <v>0</v>
      </c>
    </row>
    <row r="20" spans="1:4" ht="15" x14ac:dyDescent="0.25">
      <c r="A20" s="125"/>
      <c r="B20" s="231"/>
      <c r="C20" s="649"/>
      <c r="D20" s="649"/>
    </row>
    <row r="21" spans="1:4" ht="15" x14ac:dyDescent="0.25">
      <c r="A21" s="217" t="s">
        <v>364</v>
      </c>
      <c r="B21" s="231"/>
      <c r="C21" s="649"/>
      <c r="D21" s="649"/>
    </row>
    <row r="22" spans="1:4" ht="15" x14ac:dyDescent="0.25">
      <c r="A22" s="125"/>
      <c r="B22" s="231"/>
      <c r="C22" s="649"/>
      <c r="D22" s="649"/>
    </row>
    <row r="23" spans="1:4" ht="15" x14ac:dyDescent="0.25">
      <c r="A23" s="86" t="s">
        <v>613</v>
      </c>
      <c r="B23" s="231"/>
      <c r="C23" s="649"/>
      <c r="D23" s="649"/>
    </row>
    <row r="24" spans="1:4" ht="15" x14ac:dyDescent="0.25">
      <c r="A24" s="86" t="s">
        <v>614</v>
      </c>
      <c r="B24" s="231"/>
      <c r="C24" s="649"/>
      <c r="D24" s="649"/>
    </row>
    <row r="25" spans="1:4" ht="15" x14ac:dyDescent="0.25">
      <c r="B25" s="231"/>
      <c r="C25" s="649"/>
      <c r="D25" s="649"/>
    </row>
    <row r="26" spans="1:4" ht="15" x14ac:dyDescent="0.25">
      <c r="A26" s="86" t="s">
        <v>615</v>
      </c>
      <c r="B26" s="231">
        <v>9086</v>
      </c>
      <c r="C26" s="649">
        <v>0</v>
      </c>
      <c r="D26" s="649">
        <v>0</v>
      </c>
    </row>
    <row r="27" spans="1:4" ht="15" x14ac:dyDescent="0.25">
      <c r="B27" s="231"/>
      <c r="C27" s="649"/>
      <c r="D27" s="649"/>
    </row>
    <row r="28" spans="1:4" ht="15" x14ac:dyDescent="0.25">
      <c r="A28" s="86" t="s">
        <v>616</v>
      </c>
      <c r="B28" s="231">
        <v>9087</v>
      </c>
      <c r="C28" s="649">
        <v>0</v>
      </c>
      <c r="D28" s="649">
        <v>0</v>
      </c>
    </row>
    <row r="29" spans="1:4" ht="15" x14ac:dyDescent="0.25">
      <c r="B29" s="231"/>
      <c r="C29" s="649"/>
      <c r="D29" s="649"/>
    </row>
    <row r="30" spans="1:4" ht="15" x14ac:dyDescent="0.25">
      <c r="A30" s="86" t="s">
        <v>617</v>
      </c>
      <c r="B30" s="231">
        <v>9088</v>
      </c>
      <c r="C30" s="649">
        <v>0</v>
      </c>
      <c r="D30" s="649">
        <v>0</v>
      </c>
    </row>
    <row r="31" spans="1:4" ht="15" x14ac:dyDescent="0.25">
      <c r="B31" s="231"/>
      <c r="C31" s="649"/>
      <c r="D31" s="649"/>
    </row>
    <row r="32" spans="1:4" ht="15" x14ac:dyDescent="0.25">
      <c r="A32" s="86" t="s">
        <v>618</v>
      </c>
      <c r="B32" s="231"/>
      <c r="C32" s="649">
        <f>C34+C36+C38+C40+C42</f>
        <v>0</v>
      </c>
      <c r="D32" s="680">
        <f>D34+D36+D38+D40+D42</f>
        <v>0</v>
      </c>
    </row>
    <row r="33" spans="1:4" ht="15" x14ac:dyDescent="0.25">
      <c r="B33" s="231"/>
      <c r="C33" s="649"/>
      <c r="D33" s="649"/>
    </row>
    <row r="34" spans="1:4" ht="15" x14ac:dyDescent="0.25">
      <c r="A34" s="86" t="s">
        <v>619</v>
      </c>
      <c r="B34" s="231">
        <v>620</v>
      </c>
      <c r="C34" s="649">
        <v>0</v>
      </c>
      <c r="D34" s="649">
        <v>0</v>
      </c>
    </row>
    <row r="35" spans="1:4" ht="15" x14ac:dyDescent="0.25">
      <c r="B35" s="231"/>
      <c r="C35" s="649"/>
      <c r="D35" s="649"/>
    </row>
    <row r="36" spans="1:4" ht="15" x14ac:dyDescent="0.25">
      <c r="A36" s="86" t="s">
        <v>620</v>
      </c>
      <c r="B36" s="231">
        <v>621</v>
      </c>
      <c r="C36" s="649">
        <v>0</v>
      </c>
      <c r="D36" s="649">
        <v>0</v>
      </c>
    </row>
    <row r="37" spans="1:4" ht="15" x14ac:dyDescent="0.25">
      <c r="B37" s="231"/>
      <c r="C37" s="649"/>
      <c r="D37" s="649"/>
    </row>
    <row r="38" spans="1:4" ht="15" x14ac:dyDescent="0.25">
      <c r="A38" s="86" t="s">
        <v>621</v>
      </c>
      <c r="B38" s="231">
        <v>622</v>
      </c>
      <c r="C38" s="649">
        <v>0</v>
      </c>
      <c r="D38" s="649">
        <v>0</v>
      </c>
    </row>
    <row r="39" spans="1:4" ht="15" x14ac:dyDescent="0.25">
      <c r="B39" s="231"/>
      <c r="C39" s="649"/>
      <c r="D39" s="649"/>
    </row>
    <row r="40" spans="1:4" ht="15" x14ac:dyDescent="0.25">
      <c r="A40" s="86" t="s">
        <v>622</v>
      </c>
      <c r="B40" s="231">
        <v>623</v>
      </c>
      <c r="C40" s="649">
        <v>0</v>
      </c>
      <c r="D40" s="649">
        <v>0</v>
      </c>
    </row>
    <row r="41" spans="1:4" ht="15" x14ac:dyDescent="0.25">
      <c r="B41" s="231"/>
      <c r="C41" s="649"/>
      <c r="D41" s="649"/>
    </row>
    <row r="42" spans="1:4" ht="15" x14ac:dyDescent="0.25">
      <c r="A42" s="86" t="s">
        <v>623</v>
      </c>
      <c r="B42" s="231">
        <v>624</v>
      </c>
      <c r="C42" s="649">
        <v>0</v>
      </c>
      <c r="D42" s="649">
        <v>0</v>
      </c>
    </row>
    <row r="43" spans="1:4" ht="15" x14ac:dyDescent="0.25">
      <c r="B43" s="231"/>
      <c r="C43" s="649"/>
      <c r="D43" s="649"/>
    </row>
    <row r="44" spans="1:4" ht="15" x14ac:dyDescent="0.25">
      <c r="A44" s="86" t="s">
        <v>624</v>
      </c>
      <c r="B44" s="231"/>
      <c r="C44" s="649"/>
      <c r="D44" s="649"/>
    </row>
    <row r="45" spans="1:4" ht="15" x14ac:dyDescent="0.25">
      <c r="B45" s="231"/>
      <c r="C45" s="649"/>
      <c r="D45" s="649"/>
    </row>
    <row r="46" spans="1:4" ht="15" x14ac:dyDescent="0.25">
      <c r="A46" s="86" t="s">
        <v>625</v>
      </c>
      <c r="B46" s="231">
        <v>635</v>
      </c>
      <c r="C46" s="649">
        <v>0</v>
      </c>
      <c r="D46" s="649">
        <v>0</v>
      </c>
    </row>
    <row r="47" spans="1:4" ht="15" x14ac:dyDescent="0.25">
      <c r="B47" s="231"/>
      <c r="C47" s="649"/>
      <c r="D47" s="649"/>
    </row>
    <row r="48" spans="1:4" ht="15" x14ac:dyDescent="0.25">
      <c r="A48" s="86" t="s">
        <v>626</v>
      </c>
      <c r="B48" s="231"/>
      <c r="C48" s="649">
        <f>C52-C54+C59-C61</f>
        <v>0</v>
      </c>
      <c r="D48" s="680">
        <f>D52-D54+D59-D61</f>
        <v>0</v>
      </c>
    </row>
    <row r="49" spans="1:4" ht="15" x14ac:dyDescent="0.25">
      <c r="A49" s="125"/>
      <c r="B49" s="231"/>
      <c r="C49" s="649"/>
      <c r="D49" s="649"/>
    </row>
    <row r="50" spans="1:4" ht="15" x14ac:dyDescent="0.25">
      <c r="A50" s="86" t="s">
        <v>627</v>
      </c>
      <c r="B50" s="231"/>
      <c r="C50" s="649"/>
      <c r="D50" s="649"/>
    </row>
    <row r="51" spans="1:4" ht="15" x14ac:dyDescent="0.25">
      <c r="B51" s="231"/>
      <c r="C51" s="649"/>
      <c r="D51" s="649"/>
    </row>
    <row r="52" spans="1:4" ht="15" x14ac:dyDescent="0.25">
      <c r="A52" s="86" t="s">
        <v>628</v>
      </c>
      <c r="B52" s="231">
        <v>9110</v>
      </c>
      <c r="C52" s="649">
        <v>0</v>
      </c>
      <c r="D52" s="649">
        <v>0</v>
      </c>
    </row>
    <row r="53" spans="1:4" ht="15" x14ac:dyDescent="0.25">
      <c r="B53" s="231"/>
      <c r="C53" s="649"/>
      <c r="D53" s="649"/>
    </row>
    <row r="54" spans="1:4" ht="15" x14ac:dyDescent="0.25">
      <c r="A54" s="86" t="s">
        <v>629</v>
      </c>
      <c r="B54" s="231">
        <v>9111</v>
      </c>
      <c r="C54" s="649">
        <v>0</v>
      </c>
      <c r="D54" s="649">
        <v>0</v>
      </c>
    </row>
    <row r="55" spans="1:4" ht="15" x14ac:dyDescent="0.25">
      <c r="B55" s="231"/>
      <c r="C55" s="649"/>
      <c r="D55" s="649"/>
    </row>
    <row r="56" spans="1:4" ht="15" x14ac:dyDescent="0.25">
      <c r="A56" s="86" t="s">
        <v>630</v>
      </c>
      <c r="B56" s="231"/>
      <c r="C56" s="649"/>
      <c r="D56" s="649"/>
    </row>
    <row r="57" spans="1:4" ht="15" x14ac:dyDescent="0.25">
      <c r="B57" s="231"/>
      <c r="C57" s="649"/>
      <c r="D57" s="649"/>
    </row>
    <row r="58" spans="1:4" ht="15" x14ac:dyDescent="0.25">
      <c r="A58" s="86" t="s">
        <v>628</v>
      </c>
      <c r="B58" s="231"/>
      <c r="C58" s="649"/>
      <c r="D58" s="649"/>
    </row>
    <row r="59" spans="1:4" ht="15" x14ac:dyDescent="0.25">
      <c r="B59" s="231">
        <v>9112</v>
      </c>
      <c r="C59" s="649">
        <v>0</v>
      </c>
      <c r="D59" s="649">
        <v>0</v>
      </c>
    </row>
    <row r="60" spans="1:4" ht="15" x14ac:dyDescent="0.25">
      <c r="A60" s="86" t="s">
        <v>629</v>
      </c>
      <c r="B60" s="231"/>
      <c r="C60" s="649"/>
      <c r="D60" s="649"/>
    </row>
    <row r="61" spans="1:4" ht="15" x14ac:dyDescent="0.25">
      <c r="B61" s="231">
        <v>9113</v>
      </c>
      <c r="C61" s="649">
        <v>0</v>
      </c>
      <c r="D61" s="649">
        <v>0</v>
      </c>
    </row>
    <row r="62" spans="1:4" ht="15" x14ac:dyDescent="0.25">
      <c r="A62" s="86" t="s">
        <v>631</v>
      </c>
      <c r="B62" s="231"/>
      <c r="C62" s="649">
        <f>C64-C66</f>
        <v>0</v>
      </c>
      <c r="D62" s="680">
        <f>D64-D66</f>
        <v>0</v>
      </c>
    </row>
    <row r="63" spans="1:4" ht="15" x14ac:dyDescent="0.25">
      <c r="B63" s="231"/>
      <c r="C63" s="649"/>
      <c r="D63" s="649"/>
    </row>
    <row r="64" spans="1:4" ht="15" x14ac:dyDescent="0.25">
      <c r="A64" s="86" t="s">
        <v>545</v>
      </c>
      <c r="B64" s="231">
        <v>9115</v>
      </c>
      <c r="C64" s="649">
        <v>0</v>
      </c>
      <c r="D64" s="649">
        <v>0</v>
      </c>
    </row>
    <row r="65" spans="1:4" ht="15" x14ac:dyDescent="0.25">
      <c r="B65" s="231"/>
      <c r="C65" s="649"/>
      <c r="D65" s="649"/>
    </row>
    <row r="66" spans="1:4" ht="15" x14ac:dyDescent="0.25">
      <c r="A66" s="86" t="s">
        <v>632</v>
      </c>
      <c r="B66" s="231">
        <v>9116</v>
      </c>
      <c r="C66" s="649">
        <v>0</v>
      </c>
      <c r="D66" s="649">
        <v>0</v>
      </c>
    </row>
    <row r="67" spans="1:4" ht="15" x14ac:dyDescent="0.25">
      <c r="B67" s="231"/>
      <c r="C67" s="649"/>
      <c r="D67" s="649"/>
    </row>
    <row r="68" spans="1:4" ht="15" x14ac:dyDescent="0.25">
      <c r="A68" s="86" t="s">
        <v>633</v>
      </c>
      <c r="B68" s="231"/>
      <c r="C68" s="649">
        <f>C70+C72</f>
        <v>0</v>
      </c>
      <c r="D68" s="680">
        <f>D70+D72</f>
        <v>0</v>
      </c>
    </row>
    <row r="69" spans="1:4" ht="15" x14ac:dyDescent="0.25">
      <c r="B69" s="231"/>
      <c r="C69" s="649"/>
      <c r="D69" s="649"/>
    </row>
    <row r="70" spans="1:4" ht="15" x14ac:dyDescent="0.25">
      <c r="A70" s="86" t="s">
        <v>634</v>
      </c>
      <c r="B70" s="231">
        <v>640</v>
      </c>
      <c r="C70" s="649">
        <v>0</v>
      </c>
      <c r="D70" s="649">
        <v>0</v>
      </c>
    </row>
    <row r="71" spans="1:4" ht="15" x14ac:dyDescent="0.25">
      <c r="B71" s="231"/>
      <c r="C71" s="649"/>
      <c r="D71" s="649"/>
    </row>
    <row r="72" spans="1:4" ht="15" x14ac:dyDescent="0.25">
      <c r="A72" s="86" t="s">
        <v>635</v>
      </c>
      <c r="B72" s="231" t="s">
        <v>1</v>
      </c>
      <c r="C72" s="649">
        <v>0</v>
      </c>
      <c r="D72" s="649">
        <v>0</v>
      </c>
    </row>
    <row r="73" spans="1:4" ht="15" x14ac:dyDescent="0.25">
      <c r="B73" s="231"/>
      <c r="C73" s="649"/>
      <c r="D73" s="649"/>
    </row>
    <row r="74" spans="1:4" ht="15" x14ac:dyDescent="0.25">
      <c r="A74" s="86" t="s">
        <v>636</v>
      </c>
      <c r="B74" s="231"/>
      <c r="C74" s="649"/>
      <c r="D74" s="649"/>
    </row>
    <row r="75" spans="1:4" ht="15" x14ac:dyDescent="0.25">
      <c r="A75" s="86" t="s">
        <v>637</v>
      </c>
      <c r="B75" s="231"/>
      <c r="C75" s="649"/>
      <c r="D75" s="649"/>
    </row>
    <row r="76" spans="1:4" ht="15" x14ac:dyDescent="0.25">
      <c r="B76" s="232"/>
      <c r="C76" s="649"/>
      <c r="D76" s="649"/>
    </row>
    <row r="77" spans="1:4" ht="15" x14ac:dyDescent="0.25">
      <c r="A77" s="86" t="s">
        <v>615</v>
      </c>
      <c r="B77" s="231">
        <v>9096</v>
      </c>
      <c r="C77" s="649">
        <v>0</v>
      </c>
      <c r="D77" s="649">
        <v>0</v>
      </c>
    </row>
    <row r="78" spans="1:4" ht="15" x14ac:dyDescent="0.25">
      <c r="B78" s="231"/>
      <c r="C78" s="649"/>
      <c r="D78" s="649"/>
    </row>
    <row r="79" spans="1:4" ht="15" x14ac:dyDescent="0.25">
      <c r="A79" s="86" t="s">
        <v>638</v>
      </c>
      <c r="B79" s="231">
        <v>9097</v>
      </c>
      <c r="C79" s="649">
        <v>0</v>
      </c>
      <c r="D79" s="649">
        <v>0</v>
      </c>
    </row>
    <row r="80" spans="1:4" ht="15" x14ac:dyDescent="0.25">
      <c r="B80" s="231"/>
      <c r="C80" s="649"/>
      <c r="D80" s="649"/>
    </row>
    <row r="81" spans="1:4" ht="15" x14ac:dyDescent="0.25">
      <c r="A81" s="86" t="s">
        <v>639</v>
      </c>
      <c r="B81" s="231">
        <v>9098</v>
      </c>
      <c r="C81" s="649">
        <v>0</v>
      </c>
      <c r="D81" s="649">
        <v>0</v>
      </c>
    </row>
    <row r="82" spans="1:4" ht="15" x14ac:dyDescent="0.25">
      <c r="B82" s="231"/>
      <c r="C82" s="649"/>
      <c r="D82" s="649"/>
    </row>
    <row r="83" spans="1:4" ht="15" x14ac:dyDescent="0.25">
      <c r="A83" s="86" t="s">
        <v>640</v>
      </c>
      <c r="B83" s="233">
        <v>617</v>
      </c>
      <c r="C83" s="650">
        <v>0</v>
      </c>
      <c r="D83" s="650">
        <v>0</v>
      </c>
    </row>
    <row r="84" spans="1:4" x14ac:dyDescent="0.2">
      <c r="A84" s="125"/>
      <c r="B84" s="279"/>
      <c r="C84" s="385"/>
      <c r="D84" s="385"/>
    </row>
    <row r="85" spans="1:4" x14ac:dyDescent="0.2">
      <c r="A85" s="125"/>
      <c r="B85" s="279"/>
      <c r="C85" s="385"/>
      <c r="D85" s="385"/>
    </row>
    <row r="86" spans="1:4" x14ac:dyDescent="0.2">
      <c r="A86" s="125"/>
      <c r="B86" s="234"/>
      <c r="C86" s="386"/>
      <c r="D86" s="386"/>
    </row>
    <row r="87" spans="1:4" x14ac:dyDescent="0.2">
      <c r="A87" s="125"/>
      <c r="B87" s="234"/>
      <c r="C87" s="386"/>
      <c r="D87" s="386"/>
    </row>
    <row r="88" spans="1:4" x14ac:dyDescent="0.2">
      <c r="A88" s="125"/>
      <c r="B88" s="234"/>
      <c r="C88" s="386"/>
      <c r="D88" s="386"/>
    </row>
    <row r="89" spans="1:4" x14ac:dyDescent="0.2">
      <c r="A89" s="125"/>
      <c r="B89" s="234"/>
      <c r="C89" s="386"/>
      <c r="D89" s="386"/>
    </row>
    <row r="90" spans="1:4" x14ac:dyDescent="0.2">
      <c r="A90" s="125"/>
      <c r="B90" s="234"/>
      <c r="C90" s="386"/>
      <c r="D90" s="386"/>
    </row>
    <row r="91" spans="1:4" x14ac:dyDescent="0.2">
      <c r="A91" s="125"/>
      <c r="B91" s="234"/>
      <c r="C91" s="386"/>
      <c r="D91" s="386"/>
    </row>
    <row r="92" spans="1:4" x14ac:dyDescent="0.2">
      <c r="A92" s="125"/>
      <c r="B92" s="234"/>
      <c r="C92" s="386"/>
      <c r="D92" s="386"/>
    </row>
    <row r="93" spans="1:4" x14ac:dyDescent="0.2">
      <c r="A93" s="125"/>
      <c r="B93" s="234"/>
      <c r="C93" s="386"/>
      <c r="D93" s="386"/>
    </row>
    <row r="94" spans="1:4" x14ac:dyDescent="0.2">
      <c r="A94" s="125"/>
      <c r="B94" s="234"/>
      <c r="C94" s="386"/>
      <c r="D94" s="386"/>
    </row>
    <row r="95" spans="1:4" x14ac:dyDescent="0.2">
      <c r="A95" s="125"/>
      <c r="B95" s="234"/>
      <c r="C95" s="386"/>
      <c r="D95" s="386"/>
    </row>
    <row r="96" spans="1:4" x14ac:dyDescent="0.2">
      <c r="A96" s="125"/>
      <c r="B96" s="234"/>
      <c r="C96" s="386"/>
      <c r="D96" s="386"/>
    </row>
    <row r="97" spans="1:4" x14ac:dyDescent="0.2">
      <c r="A97" s="125"/>
      <c r="B97" s="234"/>
      <c r="C97" s="386"/>
      <c r="D97" s="386"/>
    </row>
    <row r="98" spans="1:4" x14ac:dyDescent="0.2">
      <c r="A98" s="125"/>
      <c r="B98" s="234"/>
      <c r="C98" s="386"/>
      <c r="D98" s="386"/>
    </row>
    <row r="99" spans="1:4" x14ac:dyDescent="0.2">
      <c r="A99" s="125"/>
      <c r="B99" s="234"/>
      <c r="C99" s="386"/>
      <c r="D99" s="386"/>
    </row>
    <row r="100" spans="1:4" x14ac:dyDescent="0.2">
      <c r="A100" s="125"/>
      <c r="B100" s="234"/>
      <c r="C100" s="386"/>
      <c r="D100" s="386"/>
    </row>
    <row r="101" spans="1:4" x14ac:dyDescent="0.2">
      <c r="A101" s="125"/>
      <c r="B101" s="234"/>
      <c r="C101" s="386"/>
      <c r="D101" s="386"/>
    </row>
    <row r="102" spans="1:4" x14ac:dyDescent="0.2">
      <c r="A102" s="125"/>
      <c r="B102" s="234"/>
      <c r="C102" s="386"/>
      <c r="D102" s="386"/>
    </row>
    <row r="103" spans="1:4" x14ac:dyDescent="0.2">
      <c r="A103" s="125"/>
      <c r="B103" s="234"/>
      <c r="C103" s="386"/>
      <c r="D103" s="386"/>
    </row>
    <row r="104" spans="1:4" x14ac:dyDescent="0.2">
      <c r="A104" s="125"/>
      <c r="B104" s="234"/>
      <c r="C104" s="386"/>
      <c r="D104" s="386"/>
    </row>
    <row r="105" spans="1:4" x14ac:dyDescent="0.2">
      <c r="A105" s="125"/>
      <c r="B105" s="234"/>
      <c r="C105" s="386"/>
      <c r="D105" s="386"/>
    </row>
    <row r="106" spans="1:4" x14ac:dyDescent="0.2">
      <c r="A106" s="125"/>
      <c r="B106" s="234"/>
      <c r="C106" s="386"/>
      <c r="D106" s="386"/>
    </row>
    <row r="107" spans="1:4" x14ac:dyDescent="0.2">
      <c r="A107" s="125"/>
      <c r="B107" s="234"/>
      <c r="C107" s="386"/>
      <c r="D107" s="386"/>
    </row>
    <row r="108" spans="1:4" x14ac:dyDescent="0.2">
      <c r="A108" s="125"/>
      <c r="B108" s="234"/>
      <c r="C108" s="386"/>
      <c r="D108" s="386"/>
    </row>
    <row r="109" spans="1:4" x14ac:dyDescent="0.2">
      <c r="A109" s="125"/>
      <c r="B109" s="234"/>
      <c r="C109" s="386"/>
      <c r="D109" s="386"/>
    </row>
    <row r="110" spans="1:4" x14ac:dyDescent="0.2">
      <c r="A110" s="125"/>
      <c r="B110" s="234"/>
      <c r="C110" s="386"/>
      <c r="D110" s="386"/>
    </row>
    <row r="111" spans="1:4" x14ac:dyDescent="0.2">
      <c r="A111" s="125"/>
      <c r="B111" s="234"/>
      <c r="C111" s="386"/>
      <c r="D111" s="386"/>
    </row>
    <row r="112" spans="1:4" x14ac:dyDescent="0.2">
      <c r="A112" s="125"/>
      <c r="B112" s="234"/>
      <c r="C112" s="386"/>
      <c r="D112" s="386"/>
    </row>
    <row r="113" spans="1:4" x14ac:dyDescent="0.2">
      <c r="A113" s="125"/>
      <c r="B113" s="234"/>
      <c r="C113" s="386"/>
      <c r="D113" s="386"/>
    </row>
    <row r="114" spans="1:4" x14ac:dyDescent="0.2">
      <c r="A114" s="125"/>
      <c r="B114" s="234"/>
      <c r="C114" s="386"/>
      <c r="D114" s="386"/>
    </row>
    <row r="115" spans="1:4" x14ac:dyDescent="0.2">
      <c r="A115" s="125"/>
      <c r="B115" s="234"/>
      <c r="C115" s="386"/>
      <c r="D115" s="386"/>
    </row>
    <row r="116" spans="1:4" x14ac:dyDescent="0.2">
      <c r="A116" s="125"/>
      <c r="B116" s="234"/>
      <c r="C116" s="386"/>
      <c r="D116" s="386"/>
    </row>
    <row r="117" spans="1:4" x14ac:dyDescent="0.2">
      <c r="A117" s="125"/>
      <c r="B117" s="234"/>
      <c r="C117" s="386"/>
      <c r="D117" s="386"/>
    </row>
    <row r="118" spans="1:4" x14ac:dyDescent="0.2">
      <c r="A118" s="125"/>
      <c r="B118" s="234"/>
      <c r="C118" s="386"/>
      <c r="D118" s="386"/>
    </row>
    <row r="119" spans="1:4" x14ac:dyDescent="0.2">
      <c r="A119" s="125"/>
      <c r="B119" s="234"/>
      <c r="C119" s="386"/>
      <c r="D119" s="386"/>
    </row>
    <row r="120" spans="1:4" x14ac:dyDescent="0.2">
      <c r="A120" s="125"/>
      <c r="B120" s="234"/>
      <c r="C120" s="386"/>
      <c r="D120" s="386"/>
    </row>
    <row r="121" spans="1:4" x14ac:dyDescent="0.2">
      <c r="A121" s="125"/>
      <c r="B121" s="234"/>
      <c r="C121" s="386"/>
      <c r="D121" s="386"/>
    </row>
    <row r="122" spans="1:4" x14ac:dyDescent="0.2">
      <c r="A122" s="125"/>
      <c r="B122" s="234"/>
      <c r="C122" s="386"/>
      <c r="D122" s="386"/>
    </row>
    <row r="123" spans="1:4" x14ac:dyDescent="0.2">
      <c r="A123" s="125"/>
      <c r="B123" s="234"/>
      <c r="C123" s="386"/>
      <c r="D123" s="386"/>
    </row>
    <row r="124" spans="1:4" x14ac:dyDescent="0.2">
      <c r="A124" s="125"/>
      <c r="B124" s="234"/>
      <c r="C124" s="386"/>
      <c r="D124" s="386"/>
    </row>
    <row r="125" spans="1:4" x14ac:dyDescent="0.2">
      <c r="A125" s="125"/>
      <c r="B125" s="234"/>
      <c r="C125" s="386"/>
      <c r="D125" s="386"/>
    </row>
    <row r="126" spans="1:4" x14ac:dyDescent="0.2">
      <c r="A126" s="125"/>
      <c r="B126" s="234"/>
      <c r="C126" s="386"/>
      <c r="D126" s="386"/>
    </row>
    <row r="127" spans="1:4" x14ac:dyDescent="0.2">
      <c r="A127" s="125"/>
      <c r="B127" s="234"/>
      <c r="C127" s="386"/>
      <c r="D127" s="386"/>
    </row>
    <row r="128" spans="1:4" x14ac:dyDescent="0.2">
      <c r="A128" s="125"/>
      <c r="B128" s="234"/>
      <c r="C128" s="386"/>
      <c r="D128" s="386"/>
    </row>
    <row r="129" spans="1:4" x14ac:dyDescent="0.2">
      <c r="A129" s="125"/>
      <c r="B129" s="234"/>
      <c r="C129" s="386"/>
      <c r="D129" s="386"/>
    </row>
    <row r="130" spans="1:4" x14ac:dyDescent="0.2">
      <c r="A130" s="125"/>
      <c r="B130" s="234"/>
      <c r="C130" s="386"/>
      <c r="D130" s="386"/>
    </row>
    <row r="131" spans="1:4" x14ac:dyDescent="0.2">
      <c r="A131" s="125"/>
      <c r="B131" s="234"/>
      <c r="C131" s="386"/>
      <c r="D131" s="386"/>
    </row>
    <row r="132" spans="1:4" x14ac:dyDescent="0.2">
      <c r="A132" s="125"/>
      <c r="B132" s="234"/>
      <c r="C132" s="386"/>
      <c r="D132" s="386"/>
    </row>
    <row r="133" spans="1:4" x14ac:dyDescent="0.2">
      <c r="A133" s="125"/>
      <c r="B133" s="234"/>
      <c r="C133" s="386"/>
      <c r="D133" s="386"/>
    </row>
    <row r="134" spans="1:4" x14ac:dyDescent="0.2">
      <c r="A134" s="125"/>
      <c r="B134" s="234"/>
      <c r="C134" s="386"/>
      <c r="D134" s="386"/>
    </row>
    <row r="135" spans="1:4" x14ac:dyDescent="0.2">
      <c r="A135" s="125"/>
      <c r="B135" s="234"/>
      <c r="C135" s="386"/>
      <c r="D135" s="386"/>
    </row>
    <row r="136" spans="1:4" x14ac:dyDescent="0.2">
      <c r="A136" s="125"/>
      <c r="B136" s="234"/>
      <c r="C136" s="386"/>
      <c r="D136" s="386"/>
    </row>
    <row r="137" spans="1:4" x14ac:dyDescent="0.2">
      <c r="A137" s="125"/>
      <c r="B137" s="234"/>
      <c r="C137" s="386"/>
      <c r="D137" s="386"/>
    </row>
    <row r="138" spans="1:4" x14ac:dyDescent="0.2">
      <c r="A138" s="125"/>
      <c r="B138" s="234"/>
      <c r="C138" s="386"/>
      <c r="D138" s="386"/>
    </row>
    <row r="139" spans="1:4" x14ac:dyDescent="0.2">
      <c r="A139" s="125"/>
      <c r="B139" s="234"/>
      <c r="C139" s="386"/>
      <c r="D139" s="386"/>
    </row>
    <row r="140" spans="1:4" x14ac:dyDescent="0.2">
      <c r="A140" s="125"/>
      <c r="B140" s="234"/>
      <c r="C140" s="386"/>
      <c r="D140" s="386"/>
    </row>
    <row r="141" spans="1:4" x14ac:dyDescent="0.2">
      <c r="A141" s="125"/>
      <c r="B141" s="234"/>
      <c r="C141" s="386"/>
      <c r="D141" s="386"/>
    </row>
    <row r="142" spans="1:4" x14ac:dyDescent="0.2">
      <c r="A142" s="125"/>
      <c r="B142" s="234"/>
      <c r="C142" s="386"/>
      <c r="D142" s="386"/>
    </row>
    <row r="143" spans="1:4" x14ac:dyDescent="0.2">
      <c r="A143" s="125"/>
      <c r="B143" s="234"/>
      <c r="C143" s="386"/>
      <c r="D143" s="386"/>
    </row>
    <row r="144" spans="1:4" x14ac:dyDescent="0.2">
      <c r="A144" s="125"/>
      <c r="B144" s="234"/>
      <c r="C144" s="386"/>
      <c r="D144" s="386"/>
    </row>
    <row r="145" spans="1:4" x14ac:dyDescent="0.2">
      <c r="A145" s="125"/>
      <c r="B145" s="234"/>
      <c r="C145" s="386"/>
      <c r="D145" s="386"/>
    </row>
    <row r="146" spans="1:4" x14ac:dyDescent="0.2">
      <c r="A146" s="125"/>
      <c r="B146" s="234"/>
      <c r="C146" s="386"/>
      <c r="D146" s="386"/>
    </row>
    <row r="147" spans="1:4" x14ac:dyDescent="0.2">
      <c r="A147" s="125"/>
      <c r="B147" s="234"/>
      <c r="C147" s="386"/>
      <c r="D147" s="386"/>
    </row>
    <row r="148" spans="1:4" x14ac:dyDescent="0.2">
      <c r="A148" s="125"/>
      <c r="B148" s="234"/>
      <c r="C148" s="386"/>
      <c r="D148" s="386"/>
    </row>
    <row r="149" spans="1:4" x14ac:dyDescent="0.2">
      <c r="A149" s="125"/>
      <c r="B149" s="234"/>
      <c r="C149" s="386"/>
      <c r="D149" s="386"/>
    </row>
    <row r="150" spans="1:4" x14ac:dyDescent="0.2">
      <c r="A150" s="125"/>
      <c r="B150" s="234"/>
      <c r="C150" s="386"/>
      <c r="D150" s="386"/>
    </row>
    <row r="151" spans="1:4" x14ac:dyDescent="0.2">
      <c r="A151" s="125"/>
      <c r="B151" s="234"/>
      <c r="C151" s="386"/>
      <c r="D151" s="386"/>
    </row>
    <row r="152" spans="1:4" x14ac:dyDescent="0.2">
      <c r="A152" s="125"/>
      <c r="B152" s="234"/>
      <c r="C152" s="386"/>
      <c r="D152" s="386"/>
    </row>
    <row r="153" spans="1:4" x14ac:dyDescent="0.2">
      <c r="A153" s="125"/>
      <c r="B153" s="234"/>
      <c r="C153" s="386"/>
      <c r="D153" s="386"/>
    </row>
    <row r="154" spans="1:4" x14ac:dyDescent="0.2">
      <c r="A154" s="125"/>
      <c r="B154" s="234"/>
      <c r="C154" s="386"/>
      <c r="D154" s="386"/>
    </row>
    <row r="155" spans="1:4" x14ac:dyDescent="0.2">
      <c r="A155" s="125"/>
      <c r="B155" s="234"/>
      <c r="C155" s="386"/>
      <c r="D155" s="386"/>
    </row>
    <row r="156" spans="1:4" x14ac:dyDescent="0.2">
      <c r="A156" s="125"/>
      <c r="B156" s="234"/>
      <c r="C156" s="386"/>
      <c r="D156" s="386"/>
    </row>
    <row r="157" spans="1:4" x14ac:dyDescent="0.2">
      <c r="A157" s="125"/>
      <c r="B157" s="234"/>
      <c r="C157" s="386"/>
      <c r="D157" s="386"/>
    </row>
    <row r="158" spans="1:4" x14ac:dyDescent="0.2">
      <c r="A158" s="125"/>
      <c r="B158" s="234"/>
      <c r="C158" s="386"/>
      <c r="D158" s="386"/>
    </row>
    <row r="159" spans="1:4" x14ac:dyDescent="0.2">
      <c r="A159" s="125"/>
      <c r="B159" s="234"/>
      <c r="C159" s="386"/>
      <c r="D159" s="386"/>
    </row>
    <row r="160" spans="1:4" x14ac:dyDescent="0.2">
      <c r="A160" s="125"/>
      <c r="B160" s="234"/>
      <c r="C160" s="386"/>
      <c r="D160" s="386"/>
    </row>
    <row r="161" spans="1:4" x14ac:dyDescent="0.2">
      <c r="A161" s="125"/>
      <c r="B161" s="234"/>
      <c r="C161" s="386"/>
      <c r="D161" s="386"/>
    </row>
    <row r="162" spans="1:4" x14ac:dyDescent="0.2">
      <c r="A162" s="125"/>
      <c r="B162" s="234"/>
      <c r="C162" s="386"/>
      <c r="D162" s="386"/>
    </row>
    <row r="163" spans="1:4" x14ac:dyDescent="0.2">
      <c r="A163" s="125"/>
      <c r="B163" s="234"/>
      <c r="C163" s="386"/>
      <c r="D163" s="386"/>
    </row>
    <row r="164" spans="1:4" x14ac:dyDescent="0.2">
      <c r="A164" s="125"/>
      <c r="B164" s="234"/>
      <c r="C164" s="386"/>
      <c r="D164" s="386"/>
    </row>
    <row r="165" spans="1:4" x14ac:dyDescent="0.2">
      <c r="A165" s="125"/>
      <c r="B165" s="234"/>
      <c r="C165" s="386"/>
      <c r="D165" s="386"/>
    </row>
    <row r="166" spans="1:4" x14ac:dyDescent="0.2">
      <c r="A166" s="125"/>
      <c r="B166" s="234"/>
      <c r="C166" s="386"/>
      <c r="D166" s="386"/>
    </row>
    <row r="167" spans="1:4" x14ac:dyDescent="0.2">
      <c r="A167" s="125"/>
      <c r="B167" s="234"/>
      <c r="C167" s="386"/>
      <c r="D167" s="386"/>
    </row>
    <row r="168" spans="1:4" x14ac:dyDescent="0.2">
      <c r="A168" s="125"/>
      <c r="B168" s="234"/>
      <c r="C168" s="386"/>
      <c r="D168" s="386"/>
    </row>
    <row r="169" spans="1:4" x14ac:dyDescent="0.2">
      <c r="A169" s="125"/>
      <c r="B169" s="234"/>
      <c r="C169" s="386"/>
      <c r="D169" s="386"/>
    </row>
    <row r="170" spans="1:4" x14ac:dyDescent="0.2">
      <c r="A170" s="125"/>
      <c r="B170" s="234"/>
      <c r="C170" s="386"/>
      <c r="D170" s="386"/>
    </row>
    <row r="171" spans="1:4" x14ac:dyDescent="0.2">
      <c r="A171" s="125"/>
      <c r="B171" s="234"/>
      <c r="C171" s="386"/>
      <c r="D171" s="386"/>
    </row>
    <row r="172" spans="1:4" x14ac:dyDescent="0.2">
      <c r="A172" s="125"/>
      <c r="B172" s="234"/>
      <c r="C172" s="386"/>
      <c r="D172" s="386"/>
    </row>
    <row r="173" spans="1:4" x14ac:dyDescent="0.2">
      <c r="A173" s="125"/>
      <c r="B173" s="234"/>
      <c r="C173" s="386"/>
      <c r="D173" s="386"/>
    </row>
    <row r="174" spans="1:4" x14ac:dyDescent="0.2">
      <c r="A174" s="125"/>
      <c r="B174" s="234"/>
      <c r="C174" s="386"/>
      <c r="D174" s="386"/>
    </row>
    <row r="175" spans="1:4" x14ac:dyDescent="0.2">
      <c r="A175" s="125"/>
      <c r="B175" s="234"/>
      <c r="C175" s="386"/>
      <c r="D175" s="386"/>
    </row>
    <row r="176" spans="1:4" x14ac:dyDescent="0.2">
      <c r="A176" s="125"/>
      <c r="B176" s="234"/>
      <c r="C176" s="386"/>
      <c r="D176" s="386"/>
    </row>
    <row r="177" spans="1:4" x14ac:dyDescent="0.2">
      <c r="A177" s="125"/>
      <c r="B177" s="234"/>
      <c r="C177" s="386"/>
      <c r="D177" s="386"/>
    </row>
    <row r="178" spans="1:4" x14ac:dyDescent="0.2">
      <c r="A178" s="125"/>
      <c r="B178" s="234"/>
      <c r="C178" s="386"/>
      <c r="D178" s="386"/>
    </row>
    <row r="179" spans="1:4" x14ac:dyDescent="0.2">
      <c r="A179" s="125"/>
      <c r="B179" s="234"/>
      <c r="C179" s="386"/>
      <c r="D179" s="386"/>
    </row>
    <row r="180" spans="1:4" x14ac:dyDescent="0.2">
      <c r="A180" s="125"/>
      <c r="B180" s="234"/>
      <c r="C180" s="386"/>
      <c r="D180" s="386"/>
    </row>
    <row r="181" spans="1:4" x14ac:dyDescent="0.2">
      <c r="A181" s="125"/>
      <c r="B181" s="234"/>
      <c r="C181" s="386"/>
      <c r="D181" s="386"/>
    </row>
    <row r="182" spans="1:4" x14ac:dyDescent="0.2">
      <c r="A182" s="125"/>
      <c r="B182" s="234"/>
      <c r="C182" s="386"/>
      <c r="D182" s="386"/>
    </row>
    <row r="183" spans="1:4" x14ac:dyDescent="0.2">
      <c r="A183" s="125"/>
      <c r="B183" s="234"/>
      <c r="C183" s="386"/>
      <c r="D183" s="386"/>
    </row>
    <row r="184" spans="1:4" x14ac:dyDescent="0.2">
      <c r="A184" s="125"/>
      <c r="B184" s="234"/>
      <c r="C184" s="386"/>
      <c r="D184" s="386"/>
    </row>
    <row r="185" spans="1:4" x14ac:dyDescent="0.2">
      <c r="A185" s="125"/>
      <c r="B185" s="234"/>
      <c r="C185" s="386"/>
      <c r="D185" s="386"/>
    </row>
    <row r="186" spans="1:4" x14ac:dyDescent="0.2">
      <c r="A186" s="125"/>
      <c r="B186" s="234"/>
      <c r="C186" s="386"/>
      <c r="D186" s="386"/>
    </row>
    <row r="187" spans="1:4" x14ac:dyDescent="0.2">
      <c r="A187" s="125"/>
      <c r="B187" s="234"/>
      <c r="C187" s="386"/>
      <c r="D187" s="386"/>
    </row>
    <row r="188" spans="1:4" x14ac:dyDescent="0.2">
      <c r="A188" s="125"/>
      <c r="B188" s="234"/>
      <c r="C188" s="386"/>
      <c r="D188" s="386"/>
    </row>
    <row r="189" spans="1:4" x14ac:dyDescent="0.2">
      <c r="A189" s="125"/>
      <c r="B189" s="234"/>
      <c r="C189" s="386"/>
      <c r="D189" s="386"/>
    </row>
    <row r="190" spans="1:4" x14ac:dyDescent="0.2">
      <c r="A190" s="125"/>
      <c r="B190" s="234"/>
      <c r="C190" s="386"/>
      <c r="D190" s="386"/>
    </row>
    <row r="191" spans="1:4" x14ac:dyDescent="0.2">
      <c r="A191" s="125"/>
      <c r="B191" s="234"/>
      <c r="C191" s="386"/>
      <c r="D191" s="386"/>
    </row>
    <row r="192" spans="1:4" x14ac:dyDescent="0.2">
      <c r="A192" s="125"/>
      <c r="B192" s="234"/>
      <c r="C192" s="386"/>
      <c r="D192" s="386"/>
    </row>
    <row r="193" spans="1:4" x14ac:dyDescent="0.2">
      <c r="A193" s="125"/>
      <c r="B193" s="234"/>
      <c r="C193" s="386"/>
      <c r="D193" s="386"/>
    </row>
    <row r="194" spans="1:4" x14ac:dyDescent="0.2">
      <c r="A194" s="125"/>
      <c r="B194" s="234"/>
      <c r="C194" s="386"/>
      <c r="D194" s="386"/>
    </row>
    <row r="195" spans="1:4" x14ac:dyDescent="0.2">
      <c r="A195" s="125"/>
      <c r="B195" s="234"/>
      <c r="C195" s="386"/>
      <c r="D195" s="386"/>
    </row>
    <row r="196" spans="1:4" x14ac:dyDescent="0.2">
      <c r="A196" s="125"/>
      <c r="B196" s="234"/>
      <c r="C196" s="386"/>
      <c r="D196" s="386"/>
    </row>
    <row r="197" spans="1:4" x14ac:dyDescent="0.2">
      <c r="A197" s="125"/>
      <c r="B197" s="234"/>
      <c r="C197" s="386"/>
      <c r="D197" s="386"/>
    </row>
    <row r="198" spans="1:4" x14ac:dyDescent="0.2">
      <c r="A198" s="125"/>
      <c r="B198" s="234"/>
      <c r="C198" s="386"/>
      <c r="D198" s="386"/>
    </row>
    <row r="199" spans="1:4" x14ac:dyDescent="0.2">
      <c r="A199" s="125"/>
      <c r="B199" s="234"/>
      <c r="C199" s="386"/>
      <c r="D199" s="386"/>
    </row>
    <row r="200" spans="1:4" x14ac:dyDescent="0.2">
      <c r="A200" s="125"/>
      <c r="B200" s="234"/>
      <c r="C200" s="386"/>
      <c r="D200" s="386"/>
    </row>
    <row r="201" spans="1:4" x14ac:dyDescent="0.2">
      <c r="A201" s="125"/>
      <c r="B201" s="234"/>
      <c r="C201" s="386"/>
      <c r="D201" s="386"/>
    </row>
    <row r="202" spans="1:4" x14ac:dyDescent="0.2">
      <c r="A202" s="125"/>
      <c r="B202" s="234"/>
      <c r="C202" s="386"/>
      <c r="D202" s="386"/>
    </row>
    <row r="203" spans="1:4" x14ac:dyDescent="0.2">
      <c r="A203" s="125"/>
      <c r="B203" s="234"/>
      <c r="C203" s="386"/>
      <c r="D203" s="386"/>
    </row>
    <row r="204" spans="1:4" x14ac:dyDescent="0.2">
      <c r="A204" s="125"/>
      <c r="B204" s="234"/>
      <c r="C204" s="386"/>
      <c r="D204" s="386"/>
    </row>
    <row r="205" spans="1:4" x14ac:dyDescent="0.2">
      <c r="A205" s="125"/>
      <c r="B205" s="234"/>
      <c r="C205" s="386"/>
      <c r="D205" s="386"/>
    </row>
    <row r="206" spans="1:4" x14ac:dyDescent="0.2">
      <c r="A206" s="125"/>
      <c r="B206" s="234"/>
      <c r="C206" s="386"/>
      <c r="D206" s="386"/>
    </row>
    <row r="207" spans="1:4" x14ac:dyDescent="0.2">
      <c r="A207" s="125"/>
      <c r="B207" s="234"/>
      <c r="C207" s="386"/>
      <c r="D207" s="386"/>
    </row>
    <row r="208" spans="1:4" x14ac:dyDescent="0.2">
      <c r="A208" s="125"/>
      <c r="B208" s="234"/>
      <c r="C208" s="386"/>
      <c r="D208" s="386"/>
    </row>
    <row r="209" spans="1:4" x14ac:dyDescent="0.2">
      <c r="A209" s="125"/>
      <c r="B209" s="234"/>
      <c r="C209" s="386"/>
      <c r="D209" s="386"/>
    </row>
    <row r="210" spans="1:4" x14ac:dyDescent="0.2">
      <c r="A210" s="125"/>
      <c r="B210" s="234"/>
      <c r="C210" s="386"/>
      <c r="D210" s="386"/>
    </row>
    <row r="211" spans="1:4" x14ac:dyDescent="0.2">
      <c r="A211" s="125"/>
      <c r="B211" s="234"/>
      <c r="C211" s="386"/>
      <c r="D211" s="386"/>
    </row>
    <row r="212" spans="1:4" x14ac:dyDescent="0.2">
      <c r="A212" s="125"/>
      <c r="B212" s="234"/>
      <c r="C212" s="386"/>
      <c r="D212" s="386"/>
    </row>
    <row r="213" spans="1:4" x14ac:dyDescent="0.2">
      <c r="A213" s="125"/>
      <c r="B213" s="234"/>
      <c r="C213" s="386"/>
      <c r="D213" s="386"/>
    </row>
    <row r="214" spans="1:4" x14ac:dyDescent="0.2">
      <c r="A214" s="125"/>
      <c r="B214" s="234"/>
      <c r="C214" s="386"/>
      <c r="D214" s="386"/>
    </row>
    <row r="215" spans="1:4" x14ac:dyDescent="0.2">
      <c r="A215" s="125"/>
      <c r="B215" s="234"/>
      <c r="C215" s="386"/>
      <c r="D215" s="386"/>
    </row>
    <row r="216" spans="1:4" x14ac:dyDescent="0.2">
      <c r="A216" s="125"/>
      <c r="B216" s="234"/>
      <c r="C216" s="386"/>
      <c r="D216" s="386"/>
    </row>
    <row r="217" spans="1:4" x14ac:dyDescent="0.2">
      <c r="A217" s="125"/>
      <c r="B217" s="234"/>
      <c r="C217" s="386"/>
      <c r="D217" s="386"/>
    </row>
    <row r="218" spans="1:4" x14ac:dyDescent="0.2">
      <c r="A218" s="125"/>
      <c r="B218" s="234"/>
      <c r="C218" s="386"/>
      <c r="D218" s="386"/>
    </row>
    <row r="219" spans="1:4" x14ac:dyDescent="0.2">
      <c r="A219" s="125"/>
      <c r="B219" s="234"/>
      <c r="C219" s="386"/>
      <c r="D219" s="386"/>
    </row>
    <row r="220" spans="1:4" x14ac:dyDescent="0.2">
      <c r="A220" s="125"/>
      <c r="B220" s="234"/>
      <c r="C220" s="386"/>
      <c r="D220" s="386"/>
    </row>
    <row r="221" spans="1:4" x14ac:dyDescent="0.2">
      <c r="A221" s="125"/>
      <c r="B221" s="234"/>
      <c r="C221" s="386"/>
      <c r="D221" s="386"/>
    </row>
    <row r="222" spans="1:4" x14ac:dyDescent="0.2">
      <c r="A222" s="125"/>
      <c r="B222" s="234"/>
      <c r="C222" s="386"/>
      <c r="D222" s="386"/>
    </row>
    <row r="223" spans="1:4" x14ac:dyDescent="0.2">
      <c r="A223" s="125"/>
      <c r="B223" s="234"/>
      <c r="C223" s="386"/>
      <c r="D223" s="386"/>
    </row>
    <row r="224" spans="1:4" x14ac:dyDescent="0.2">
      <c r="A224" s="125"/>
      <c r="B224" s="234"/>
      <c r="C224" s="386"/>
      <c r="D224" s="386"/>
    </row>
    <row r="225" spans="1:4" x14ac:dyDescent="0.2">
      <c r="A225" s="125"/>
      <c r="B225" s="234"/>
      <c r="C225" s="386"/>
      <c r="D225" s="386"/>
    </row>
    <row r="226" spans="1:4" x14ac:dyDescent="0.2">
      <c r="A226" s="125"/>
      <c r="B226" s="234"/>
      <c r="C226" s="386"/>
      <c r="D226" s="386"/>
    </row>
    <row r="227" spans="1:4" x14ac:dyDescent="0.2">
      <c r="A227" s="125"/>
      <c r="B227" s="234"/>
      <c r="C227" s="386"/>
      <c r="D227" s="386"/>
    </row>
    <row r="228" spans="1:4" x14ac:dyDescent="0.2">
      <c r="A228" s="125"/>
      <c r="B228" s="234"/>
      <c r="C228" s="386"/>
      <c r="D228" s="386"/>
    </row>
    <row r="229" spans="1:4" x14ac:dyDescent="0.2">
      <c r="A229" s="125"/>
      <c r="B229" s="234"/>
      <c r="C229" s="386"/>
      <c r="D229" s="386"/>
    </row>
    <row r="230" spans="1:4" x14ac:dyDescent="0.2">
      <c r="A230" s="125"/>
      <c r="B230" s="234"/>
      <c r="C230" s="386"/>
      <c r="D230" s="386"/>
    </row>
    <row r="231" spans="1:4" x14ac:dyDescent="0.2">
      <c r="A231" s="125"/>
      <c r="B231" s="234"/>
      <c r="C231" s="386"/>
      <c r="D231" s="386"/>
    </row>
    <row r="232" spans="1:4" x14ac:dyDescent="0.2">
      <c r="A232" s="125"/>
      <c r="B232" s="234"/>
      <c r="C232" s="386"/>
      <c r="D232" s="386"/>
    </row>
    <row r="233" spans="1:4" x14ac:dyDescent="0.2">
      <c r="A233" s="125"/>
      <c r="B233" s="234"/>
      <c r="C233" s="386"/>
      <c r="D233" s="386"/>
    </row>
    <row r="234" spans="1:4" x14ac:dyDescent="0.2">
      <c r="A234" s="125"/>
      <c r="B234" s="234"/>
      <c r="C234" s="386"/>
      <c r="D234" s="386"/>
    </row>
    <row r="235" spans="1:4" x14ac:dyDescent="0.2">
      <c r="A235" s="125"/>
      <c r="B235" s="234"/>
      <c r="C235" s="386"/>
      <c r="D235" s="386"/>
    </row>
    <row r="236" spans="1:4" x14ac:dyDescent="0.2">
      <c r="A236" s="125"/>
      <c r="B236" s="234"/>
      <c r="C236" s="386"/>
      <c r="D236" s="386"/>
    </row>
    <row r="237" spans="1:4" x14ac:dyDescent="0.2">
      <c r="A237" s="125"/>
      <c r="B237" s="234"/>
      <c r="C237" s="386"/>
      <c r="D237" s="386"/>
    </row>
    <row r="238" spans="1:4" x14ac:dyDescent="0.2">
      <c r="A238" s="125"/>
      <c r="B238" s="234"/>
      <c r="C238" s="386"/>
      <c r="D238" s="386"/>
    </row>
    <row r="239" spans="1:4" x14ac:dyDescent="0.2">
      <c r="A239" s="125"/>
      <c r="B239" s="234"/>
      <c r="C239" s="386"/>
      <c r="D239" s="386"/>
    </row>
    <row r="240" spans="1:4" x14ac:dyDescent="0.2">
      <c r="A240" s="125"/>
      <c r="B240" s="234"/>
      <c r="C240" s="386"/>
      <c r="D240" s="386"/>
    </row>
    <row r="241" spans="1:4" x14ac:dyDescent="0.2">
      <c r="A241" s="125"/>
      <c r="B241" s="234"/>
      <c r="C241" s="386"/>
      <c r="D241" s="386"/>
    </row>
    <row r="242" spans="1:4" x14ac:dyDescent="0.2">
      <c r="A242" s="125"/>
      <c r="B242" s="234"/>
      <c r="C242" s="386"/>
      <c r="D242" s="386"/>
    </row>
    <row r="243" spans="1:4" x14ac:dyDescent="0.2">
      <c r="A243" s="125"/>
      <c r="B243" s="234"/>
      <c r="C243" s="386"/>
      <c r="D243" s="386"/>
    </row>
    <row r="244" spans="1:4" x14ac:dyDescent="0.2">
      <c r="A244" s="125"/>
      <c r="B244" s="234"/>
      <c r="C244" s="386"/>
      <c r="D244" s="386"/>
    </row>
    <row r="245" spans="1:4" x14ac:dyDescent="0.2">
      <c r="A245" s="125"/>
      <c r="B245" s="234"/>
      <c r="C245" s="386"/>
      <c r="D245" s="386"/>
    </row>
    <row r="246" spans="1:4" x14ac:dyDescent="0.2">
      <c r="A246" s="125"/>
      <c r="B246" s="234"/>
      <c r="C246" s="386"/>
      <c r="D246" s="386"/>
    </row>
    <row r="247" spans="1:4" x14ac:dyDescent="0.2">
      <c r="A247" s="125"/>
      <c r="B247" s="234"/>
      <c r="C247" s="386"/>
      <c r="D247" s="386"/>
    </row>
    <row r="248" spans="1:4" x14ac:dyDescent="0.2">
      <c r="A248" s="125"/>
      <c r="B248" s="234"/>
      <c r="C248" s="386"/>
      <c r="D248" s="386"/>
    </row>
    <row r="249" spans="1:4" x14ac:dyDescent="0.2">
      <c r="A249" s="125"/>
      <c r="B249" s="234"/>
      <c r="C249" s="386"/>
      <c r="D249" s="386"/>
    </row>
    <row r="250" spans="1:4" x14ac:dyDescent="0.2">
      <c r="A250" s="125"/>
      <c r="B250" s="234"/>
      <c r="C250" s="386"/>
      <c r="D250" s="386"/>
    </row>
    <row r="251" spans="1:4" x14ac:dyDescent="0.2">
      <c r="A251" s="125"/>
      <c r="B251" s="234"/>
      <c r="C251" s="386"/>
      <c r="D251" s="386"/>
    </row>
    <row r="252" spans="1:4" x14ac:dyDescent="0.2">
      <c r="A252" s="125"/>
      <c r="B252" s="234"/>
      <c r="C252" s="386"/>
      <c r="D252" s="386"/>
    </row>
    <row r="253" spans="1:4" x14ac:dyDescent="0.2">
      <c r="A253" s="125"/>
      <c r="B253" s="234"/>
      <c r="C253" s="386"/>
      <c r="D253" s="386"/>
    </row>
    <row r="254" spans="1:4" x14ac:dyDescent="0.2">
      <c r="A254" s="125"/>
      <c r="B254" s="234"/>
      <c r="C254" s="386"/>
      <c r="D254" s="386"/>
    </row>
    <row r="255" spans="1:4" x14ac:dyDescent="0.2">
      <c r="A255" s="125"/>
      <c r="B255" s="234"/>
      <c r="C255" s="386"/>
      <c r="D255" s="386"/>
    </row>
    <row r="256" spans="1:4" x14ac:dyDescent="0.2">
      <c r="A256" s="125"/>
      <c r="B256" s="234"/>
      <c r="C256" s="386"/>
      <c r="D256" s="386"/>
    </row>
    <row r="257" spans="1:4" x14ac:dyDescent="0.2">
      <c r="A257" s="125"/>
      <c r="B257" s="234"/>
      <c r="C257" s="386"/>
      <c r="D257" s="386"/>
    </row>
    <row r="258" spans="1:4" x14ac:dyDescent="0.2">
      <c r="A258" s="125"/>
      <c r="B258" s="234"/>
      <c r="C258" s="386"/>
      <c r="D258" s="386"/>
    </row>
    <row r="259" spans="1:4" x14ac:dyDescent="0.2">
      <c r="A259" s="125"/>
      <c r="B259" s="234"/>
      <c r="C259" s="386"/>
      <c r="D259" s="386"/>
    </row>
    <row r="260" spans="1:4" x14ac:dyDescent="0.2">
      <c r="A260" s="125"/>
      <c r="B260" s="234"/>
      <c r="C260" s="386"/>
      <c r="D260" s="386"/>
    </row>
    <row r="261" spans="1:4" x14ac:dyDescent="0.2">
      <c r="A261" s="125"/>
      <c r="B261" s="234"/>
      <c r="C261" s="386"/>
      <c r="D261" s="386"/>
    </row>
    <row r="262" spans="1:4" x14ac:dyDescent="0.2">
      <c r="A262" s="125"/>
      <c r="B262" s="234"/>
      <c r="C262" s="386"/>
      <c r="D262" s="386"/>
    </row>
    <row r="263" spans="1:4" x14ac:dyDescent="0.2">
      <c r="A263" s="125"/>
      <c r="B263" s="234"/>
      <c r="C263" s="386"/>
      <c r="D263" s="386"/>
    </row>
    <row r="264" spans="1:4" x14ac:dyDescent="0.2">
      <c r="A264" s="125"/>
      <c r="B264" s="234"/>
      <c r="C264" s="386"/>
      <c r="D264" s="386"/>
    </row>
    <row r="265" spans="1:4" x14ac:dyDescent="0.2">
      <c r="A265" s="125"/>
      <c r="B265" s="234"/>
      <c r="C265" s="386"/>
      <c r="D265" s="386"/>
    </row>
    <row r="266" spans="1:4" x14ac:dyDescent="0.2">
      <c r="A266" s="125"/>
      <c r="B266" s="234"/>
      <c r="C266" s="386"/>
      <c r="D266" s="386"/>
    </row>
    <row r="267" spans="1:4" x14ac:dyDescent="0.2">
      <c r="A267" s="125"/>
      <c r="B267" s="234"/>
      <c r="C267" s="386"/>
      <c r="D267" s="386"/>
    </row>
    <row r="268" spans="1:4" x14ac:dyDescent="0.2">
      <c r="A268" s="125"/>
      <c r="B268" s="234"/>
      <c r="C268" s="386"/>
      <c r="D268" s="386"/>
    </row>
    <row r="269" spans="1:4" x14ac:dyDescent="0.2">
      <c r="A269" s="125"/>
      <c r="B269" s="234"/>
      <c r="C269" s="386"/>
      <c r="D269" s="386"/>
    </row>
    <row r="270" spans="1:4" x14ac:dyDescent="0.2">
      <c r="A270" s="125"/>
      <c r="B270" s="234"/>
      <c r="C270" s="386"/>
      <c r="D270" s="386"/>
    </row>
    <row r="271" spans="1:4" x14ac:dyDescent="0.2">
      <c r="A271" s="125"/>
      <c r="B271" s="234"/>
      <c r="C271" s="386"/>
      <c r="D271" s="386"/>
    </row>
    <row r="272" spans="1:4" x14ac:dyDescent="0.2">
      <c r="A272" s="125"/>
      <c r="B272" s="234"/>
      <c r="C272" s="386"/>
      <c r="D272" s="386"/>
    </row>
    <row r="273" spans="1:4" x14ac:dyDescent="0.2">
      <c r="A273" s="125"/>
      <c r="B273" s="234"/>
      <c r="C273" s="386"/>
      <c r="D273" s="386"/>
    </row>
    <row r="274" spans="1:4" x14ac:dyDescent="0.2">
      <c r="A274" s="125"/>
      <c r="B274" s="234"/>
      <c r="C274" s="386"/>
      <c r="D274" s="386"/>
    </row>
    <row r="275" spans="1:4" x14ac:dyDescent="0.2">
      <c r="A275" s="125"/>
      <c r="B275" s="234"/>
      <c r="C275" s="386"/>
      <c r="D275" s="386"/>
    </row>
    <row r="276" spans="1:4" x14ac:dyDescent="0.2">
      <c r="A276" s="125"/>
      <c r="B276" s="234"/>
      <c r="C276" s="386"/>
      <c r="D276" s="386"/>
    </row>
    <row r="277" spans="1:4" x14ac:dyDescent="0.2">
      <c r="A277" s="125"/>
      <c r="B277" s="234"/>
      <c r="C277" s="386"/>
      <c r="D277" s="386"/>
    </row>
    <row r="278" spans="1:4" x14ac:dyDescent="0.2">
      <c r="A278" s="125"/>
      <c r="B278" s="234"/>
      <c r="C278" s="386"/>
      <c r="D278" s="386"/>
    </row>
    <row r="279" spans="1:4" x14ac:dyDescent="0.2">
      <c r="A279" s="125"/>
      <c r="B279" s="234"/>
      <c r="C279" s="386"/>
      <c r="D279" s="386"/>
    </row>
    <row r="280" spans="1:4" x14ac:dyDescent="0.2">
      <c r="A280" s="125"/>
      <c r="B280" s="234"/>
      <c r="C280" s="386"/>
      <c r="D280" s="386"/>
    </row>
    <row r="281" spans="1:4" x14ac:dyDescent="0.2">
      <c r="A281" s="125"/>
      <c r="B281" s="234"/>
      <c r="C281" s="386"/>
      <c r="D281" s="386"/>
    </row>
    <row r="282" spans="1:4" x14ac:dyDescent="0.2">
      <c r="A282" s="125"/>
      <c r="B282" s="234"/>
      <c r="C282" s="386"/>
      <c r="D282" s="386"/>
    </row>
    <row r="283" spans="1:4" x14ac:dyDescent="0.2">
      <c r="A283" s="125"/>
      <c r="B283" s="234"/>
      <c r="C283" s="386"/>
      <c r="D283" s="386"/>
    </row>
    <row r="284" spans="1:4" x14ac:dyDescent="0.2">
      <c r="A284" s="125"/>
      <c r="B284" s="234"/>
      <c r="C284" s="386"/>
      <c r="D284" s="386"/>
    </row>
    <row r="285" spans="1:4" x14ac:dyDescent="0.2">
      <c r="A285" s="125"/>
      <c r="B285" s="234"/>
      <c r="C285" s="386"/>
      <c r="D285" s="386"/>
    </row>
    <row r="286" spans="1:4" x14ac:dyDescent="0.2">
      <c r="A286" s="125"/>
      <c r="B286" s="234"/>
      <c r="C286" s="386"/>
      <c r="D286" s="386"/>
    </row>
    <row r="287" spans="1:4" x14ac:dyDescent="0.2">
      <c r="A287" s="125"/>
      <c r="B287" s="234"/>
      <c r="C287" s="386"/>
      <c r="D287" s="386"/>
    </row>
  </sheetData>
  <protectedRanges>
    <protectedRange sqref="C1:D2 E1:IV1 A1:D1 C84:D65536" name="Plage2"/>
    <protectedRange sqref="C3:D83" name="Plage2_2"/>
  </protectedRanges>
  <mergeCells count="1">
    <mergeCell ref="B1:C1"/>
  </mergeCells>
  <phoneticPr fontId="0" type="noConversion"/>
  <pageMargins left="0.70866141732283472" right="0.70866141732283472" top="0.74803149606299213" bottom="0.74803149606299213" header="0.31496062992125984" footer="0.31496062992125984"/>
  <pageSetup paperSize="9" scale="61" orientation="portrait" r:id="rId1"/>
  <rowBreaks count="1" manualBreakCount="1">
    <brk id="66" max="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I47"/>
  <sheetViews>
    <sheetView zoomScaleNormal="100" workbookViewId="0">
      <selection activeCell="B1" sqref="B1:C1"/>
    </sheetView>
  </sheetViews>
  <sheetFormatPr defaultColWidth="11.42578125" defaultRowHeight="12.75" x14ac:dyDescent="0.2"/>
  <cols>
    <col min="1" max="1" width="59.42578125" style="108" customWidth="1"/>
    <col min="2" max="2" width="11.42578125" style="175" customWidth="1"/>
    <col min="3" max="3" width="12.28515625" style="68" customWidth="1"/>
    <col min="4" max="4" width="14.140625" style="68" customWidth="1"/>
  </cols>
  <sheetData>
    <row r="1" spans="1:9" s="24" customFormat="1" ht="15" customHeight="1" x14ac:dyDescent="0.2">
      <c r="A1" s="296" t="s">
        <v>78</v>
      </c>
      <c r="B1" s="868" t="str">
        <f>'1.'!U20</f>
        <v>0466398071</v>
      </c>
      <c r="C1" s="878"/>
      <c r="D1" s="369" t="s">
        <v>1194</v>
      </c>
      <c r="E1" s="25"/>
      <c r="F1" s="25"/>
      <c r="G1" s="25"/>
      <c r="H1" s="25"/>
      <c r="I1" s="25"/>
    </row>
    <row r="2" spans="1:9" s="24" customFormat="1" ht="11.25" customHeight="1" x14ac:dyDescent="0.2">
      <c r="A2" s="403" t="s">
        <v>365</v>
      </c>
      <c r="B2" s="822"/>
      <c r="C2" s="595"/>
      <c r="D2" s="595"/>
      <c r="E2"/>
      <c r="F2" s="25"/>
      <c r="G2" s="25"/>
      <c r="H2" s="25"/>
      <c r="I2" s="25"/>
    </row>
    <row r="3" spans="1:9" x14ac:dyDescent="0.2">
      <c r="A3" s="125"/>
      <c r="F3" s="75"/>
    </row>
    <row r="4" spans="1:9" x14ac:dyDescent="0.2">
      <c r="A4" s="128" t="s">
        <v>910</v>
      </c>
      <c r="B4" s="611" t="s">
        <v>36</v>
      </c>
      <c r="C4" s="681" t="s">
        <v>113</v>
      </c>
      <c r="D4" s="681" t="s">
        <v>79</v>
      </c>
      <c r="E4" s="42"/>
      <c r="F4" s="172"/>
      <c r="G4" s="42"/>
      <c r="H4" s="42"/>
      <c r="I4" s="42"/>
    </row>
    <row r="5" spans="1:9" ht="15" x14ac:dyDescent="0.25">
      <c r="B5" s="417"/>
      <c r="C5" s="682"/>
      <c r="D5" s="683"/>
      <c r="E5" s="42"/>
      <c r="F5" s="172"/>
      <c r="G5" s="42"/>
      <c r="H5" s="42"/>
      <c r="I5" s="42"/>
    </row>
    <row r="6" spans="1:9" ht="15" x14ac:dyDescent="0.25">
      <c r="A6" s="86" t="s">
        <v>597</v>
      </c>
      <c r="B6" s="199"/>
      <c r="C6" s="684"/>
      <c r="D6" s="685"/>
      <c r="E6" s="42"/>
      <c r="F6" s="172"/>
      <c r="G6" s="42"/>
      <c r="H6" s="42"/>
      <c r="I6" s="42"/>
    </row>
    <row r="7" spans="1:9" ht="15" x14ac:dyDescent="0.25">
      <c r="B7" s="199"/>
      <c r="C7" s="684"/>
      <c r="D7" s="685"/>
      <c r="E7" s="42"/>
      <c r="F7" s="172"/>
      <c r="G7" s="42"/>
      <c r="H7" s="42"/>
      <c r="I7" s="42"/>
    </row>
    <row r="8" spans="1:9" ht="15" x14ac:dyDescent="0.25">
      <c r="A8" s="86" t="s">
        <v>598</v>
      </c>
      <c r="B8" s="199"/>
      <c r="C8" s="684"/>
      <c r="D8" s="685"/>
      <c r="E8" s="42"/>
      <c r="F8" s="172"/>
      <c r="G8" s="42"/>
      <c r="H8" s="42"/>
      <c r="I8" s="42"/>
    </row>
    <row r="9" spans="1:9" ht="15" x14ac:dyDescent="0.25">
      <c r="A9" s="86" t="s">
        <v>599</v>
      </c>
      <c r="B9" s="199"/>
      <c r="C9" s="684"/>
      <c r="D9" s="685"/>
      <c r="E9" s="42"/>
      <c r="F9" s="172"/>
      <c r="G9" s="42"/>
      <c r="H9" s="42"/>
      <c r="I9" s="42"/>
    </row>
    <row r="10" spans="1:9" ht="15" x14ac:dyDescent="0.25">
      <c r="B10" s="199"/>
      <c r="C10" s="684"/>
      <c r="D10" s="685"/>
      <c r="E10" s="42"/>
      <c r="F10" s="172"/>
      <c r="G10" s="42"/>
      <c r="H10" s="42"/>
      <c r="I10" s="42"/>
    </row>
    <row r="11" spans="1:9" ht="15" x14ac:dyDescent="0.25">
      <c r="A11" s="86" t="s">
        <v>600</v>
      </c>
      <c r="B11" s="199">
        <v>9125</v>
      </c>
      <c r="C11" s="684">
        <v>0</v>
      </c>
      <c r="D11" s="649">
        <v>0</v>
      </c>
      <c r="E11" s="42"/>
      <c r="F11" s="172"/>
      <c r="G11" s="42"/>
      <c r="H11" s="42"/>
      <c r="I11" s="42"/>
    </row>
    <row r="12" spans="1:9" ht="15" x14ac:dyDescent="0.25">
      <c r="A12" s="86" t="s">
        <v>601</v>
      </c>
      <c r="B12" s="199">
        <v>9126</v>
      </c>
      <c r="C12" s="684">
        <v>0</v>
      </c>
      <c r="D12" s="685">
        <v>0</v>
      </c>
      <c r="E12" s="42"/>
      <c r="F12" s="172"/>
      <c r="G12" s="42"/>
      <c r="H12" s="42"/>
      <c r="I12" s="42"/>
    </row>
    <row r="13" spans="1:9" ht="15" x14ac:dyDescent="0.25">
      <c r="B13" s="199"/>
      <c r="C13" s="684"/>
      <c r="D13" s="685"/>
      <c r="E13" s="42"/>
      <c r="F13" s="172"/>
      <c r="G13" s="42"/>
      <c r="H13" s="42"/>
      <c r="I13" s="42"/>
    </row>
    <row r="14" spans="1:9" ht="15" x14ac:dyDescent="0.25">
      <c r="A14" s="86" t="s">
        <v>602</v>
      </c>
      <c r="B14" s="199"/>
      <c r="C14" s="684"/>
      <c r="D14" s="685"/>
      <c r="E14" s="42"/>
      <c r="F14" s="172"/>
      <c r="G14" s="42"/>
      <c r="H14" s="42"/>
      <c r="I14" s="42"/>
    </row>
    <row r="15" spans="1:9" ht="15" x14ac:dyDescent="0.25">
      <c r="A15" s="86" t="s">
        <v>1019</v>
      </c>
      <c r="B15" s="199">
        <v>754</v>
      </c>
      <c r="C15" s="684">
        <v>0</v>
      </c>
      <c r="D15" s="685">
        <v>0</v>
      </c>
      <c r="E15" s="42"/>
      <c r="F15" s="172"/>
      <c r="G15" s="42"/>
      <c r="H15" s="42"/>
      <c r="I15" s="42"/>
    </row>
    <row r="16" spans="1:9" ht="15" x14ac:dyDescent="0.25">
      <c r="A16" s="86" t="s">
        <v>1020</v>
      </c>
      <c r="B16" s="199"/>
      <c r="C16" s="684"/>
      <c r="D16" s="685"/>
      <c r="E16" s="42"/>
      <c r="F16" s="172"/>
      <c r="G16" s="42"/>
      <c r="H16" s="42"/>
      <c r="I16" s="42"/>
    </row>
    <row r="17" spans="1:9" ht="15" x14ac:dyDescent="0.25">
      <c r="A17" s="86"/>
      <c r="B17" s="199"/>
      <c r="C17" s="684"/>
      <c r="D17" s="685"/>
      <c r="E17" s="42"/>
      <c r="F17" s="172"/>
      <c r="G17" s="42"/>
      <c r="H17" s="42"/>
      <c r="I17" s="42"/>
    </row>
    <row r="18" spans="1:9" ht="15" x14ac:dyDescent="0.25">
      <c r="A18" s="86"/>
      <c r="B18" s="199"/>
      <c r="C18" s="684"/>
      <c r="D18" s="685"/>
      <c r="E18" s="42"/>
      <c r="F18" s="172"/>
      <c r="G18" s="42"/>
      <c r="H18" s="42"/>
      <c r="I18" s="42"/>
    </row>
    <row r="19" spans="1:9" ht="15" x14ac:dyDescent="0.25">
      <c r="A19" s="86"/>
      <c r="B19" s="199"/>
      <c r="C19" s="684"/>
      <c r="D19" s="685"/>
      <c r="E19" s="42"/>
      <c r="F19" s="172"/>
      <c r="G19" s="42"/>
      <c r="H19" s="42"/>
      <c r="I19" s="42"/>
    </row>
    <row r="20" spans="1:9" ht="15" x14ac:dyDescent="0.25">
      <c r="A20" s="86"/>
      <c r="B20" s="199"/>
      <c r="C20" s="684"/>
      <c r="D20" s="685"/>
      <c r="E20" s="42"/>
      <c r="F20" s="172"/>
      <c r="G20" s="42"/>
      <c r="H20" s="42"/>
      <c r="I20" s="42"/>
    </row>
    <row r="21" spans="1:9" ht="15" x14ac:dyDescent="0.25">
      <c r="A21" s="128" t="s">
        <v>819</v>
      </c>
      <c r="B21" s="199"/>
      <c r="C21" s="684"/>
      <c r="D21" s="685"/>
      <c r="E21" s="42"/>
      <c r="F21" s="172"/>
      <c r="G21" s="42"/>
      <c r="H21" s="42"/>
      <c r="I21" s="42"/>
    </row>
    <row r="22" spans="1:9" ht="15" x14ac:dyDescent="0.25">
      <c r="A22" s="42"/>
      <c r="B22" s="199"/>
      <c r="C22" s="684"/>
      <c r="D22" s="685"/>
      <c r="E22" s="42"/>
      <c r="F22" s="172"/>
      <c r="G22" s="42"/>
      <c r="H22" s="42"/>
      <c r="I22" s="42"/>
    </row>
    <row r="23" spans="1:9" ht="15" x14ac:dyDescent="0.25">
      <c r="A23" s="82" t="s">
        <v>1021</v>
      </c>
      <c r="B23" s="199"/>
      <c r="C23" s="684"/>
      <c r="D23" s="685"/>
      <c r="E23" s="42"/>
      <c r="F23" s="172"/>
      <c r="G23" s="42"/>
      <c r="H23" s="42"/>
      <c r="I23" s="42"/>
    </row>
    <row r="24" spans="1:9" ht="15" x14ac:dyDescent="0.25">
      <c r="B24" s="199">
        <v>6501</v>
      </c>
      <c r="C24" s="684">
        <v>0</v>
      </c>
      <c r="D24" s="685">
        <v>0</v>
      </c>
      <c r="E24" s="42"/>
      <c r="F24" s="172"/>
      <c r="G24" s="42"/>
      <c r="H24" s="42"/>
      <c r="I24" s="42"/>
    </row>
    <row r="25" spans="1:9" ht="15" x14ac:dyDescent="0.25">
      <c r="A25" s="82" t="s">
        <v>1022</v>
      </c>
      <c r="B25" s="199"/>
      <c r="C25" s="684"/>
      <c r="D25" s="685"/>
      <c r="E25" s="42"/>
      <c r="F25" s="172"/>
      <c r="G25" s="42"/>
      <c r="H25" s="42"/>
      <c r="I25" s="42"/>
    </row>
    <row r="26" spans="1:9" ht="15" x14ac:dyDescent="0.25">
      <c r="B26" s="199">
        <v>6502</v>
      </c>
      <c r="C26" s="684">
        <v>0</v>
      </c>
      <c r="D26" s="685">
        <v>0</v>
      </c>
      <c r="E26" s="42"/>
      <c r="F26" s="172"/>
      <c r="G26" s="42"/>
      <c r="H26" s="42"/>
      <c r="I26" s="42"/>
    </row>
    <row r="27" spans="1:9" ht="15" x14ac:dyDescent="0.25">
      <c r="A27" s="86" t="s">
        <v>603</v>
      </c>
      <c r="B27" s="199"/>
      <c r="C27" s="684">
        <f>C29-C31</f>
        <v>0</v>
      </c>
      <c r="D27" s="686">
        <f>D29-D31</f>
        <v>0</v>
      </c>
      <c r="E27" s="42"/>
      <c r="F27" s="172"/>
      <c r="G27" s="42"/>
      <c r="H27" s="42"/>
      <c r="I27" s="42"/>
    </row>
    <row r="28" spans="1:9" ht="15" x14ac:dyDescent="0.25">
      <c r="B28" s="199"/>
      <c r="C28" s="684"/>
      <c r="D28" s="685"/>
      <c r="E28" s="42"/>
      <c r="F28" s="172"/>
      <c r="G28" s="42"/>
      <c r="H28" s="42"/>
      <c r="I28" s="42"/>
    </row>
    <row r="29" spans="1:9" ht="15" x14ac:dyDescent="0.25">
      <c r="A29" s="86" t="s">
        <v>820</v>
      </c>
      <c r="B29" s="199">
        <v>6510</v>
      </c>
      <c r="C29" s="684">
        <v>0</v>
      </c>
      <c r="D29" s="685">
        <v>0</v>
      </c>
      <c r="E29" s="42"/>
      <c r="F29" s="172"/>
      <c r="G29" s="42"/>
      <c r="H29" s="42"/>
      <c r="I29" s="42"/>
    </row>
    <row r="30" spans="1:9" ht="15" x14ac:dyDescent="0.25">
      <c r="B30" s="199"/>
      <c r="C30" s="684"/>
      <c r="D30" s="685"/>
      <c r="E30" s="42"/>
      <c r="F30" s="172"/>
      <c r="G30" s="42"/>
      <c r="H30" s="42"/>
      <c r="I30" s="42"/>
    </row>
    <row r="31" spans="1:9" ht="15" x14ac:dyDescent="0.25">
      <c r="A31" s="86" t="s">
        <v>821</v>
      </c>
      <c r="B31" s="199">
        <v>6511</v>
      </c>
      <c r="C31" s="684">
        <v>0</v>
      </c>
      <c r="D31" s="685">
        <v>0</v>
      </c>
      <c r="E31" s="42"/>
      <c r="F31" s="172"/>
      <c r="G31" s="42"/>
      <c r="H31" s="42"/>
      <c r="I31" s="42"/>
    </row>
    <row r="32" spans="1:9" ht="15" x14ac:dyDescent="0.25">
      <c r="B32" s="199"/>
      <c r="C32" s="684"/>
      <c r="D32" s="685"/>
      <c r="E32" s="42"/>
      <c r="F32" s="172"/>
      <c r="G32" s="42"/>
      <c r="H32" s="42"/>
      <c r="I32" s="42"/>
    </row>
    <row r="33" spans="1:9" ht="15" x14ac:dyDescent="0.25">
      <c r="A33" s="82" t="s">
        <v>209</v>
      </c>
      <c r="B33" s="199"/>
      <c r="C33" s="684">
        <f>C35+C40-C42</f>
        <v>0</v>
      </c>
      <c r="D33" s="686">
        <f>D35+D40-D42</f>
        <v>0</v>
      </c>
      <c r="E33" s="42"/>
      <c r="F33" s="172"/>
      <c r="G33" s="42"/>
      <c r="H33" s="42"/>
      <c r="I33" s="42"/>
    </row>
    <row r="34" spans="1:9" ht="15" x14ac:dyDescent="0.25">
      <c r="B34" s="199"/>
      <c r="C34" s="684"/>
      <c r="D34" s="685"/>
      <c r="E34" s="42"/>
      <c r="F34" s="172"/>
      <c r="G34" s="42"/>
      <c r="H34" s="42"/>
      <c r="I34" s="42"/>
    </row>
    <row r="35" spans="1:9" ht="15" x14ac:dyDescent="0.25">
      <c r="A35" s="86" t="s">
        <v>1023</v>
      </c>
      <c r="B35" s="199">
        <v>653</v>
      </c>
      <c r="C35" s="684">
        <v>0</v>
      </c>
      <c r="D35" s="685">
        <v>0</v>
      </c>
      <c r="E35" s="42"/>
      <c r="F35" s="172"/>
      <c r="G35" s="42"/>
      <c r="H35" s="42"/>
      <c r="I35" s="42"/>
    </row>
    <row r="36" spans="1:9" ht="15" x14ac:dyDescent="0.25">
      <c r="A36" s="86" t="s">
        <v>822</v>
      </c>
      <c r="B36" s="199"/>
      <c r="C36" s="684"/>
      <c r="D36" s="685"/>
      <c r="E36" s="42"/>
      <c r="F36" s="172"/>
      <c r="G36" s="42"/>
      <c r="H36" s="42"/>
      <c r="I36" s="42"/>
    </row>
    <row r="37" spans="1:9" ht="15" x14ac:dyDescent="0.25">
      <c r="B37" s="199"/>
      <c r="C37" s="684"/>
      <c r="D37" s="685"/>
      <c r="E37" s="42"/>
      <c r="F37" s="172"/>
      <c r="G37" s="42"/>
      <c r="H37" s="42"/>
      <c r="I37" s="42"/>
    </row>
    <row r="38" spans="1:9" ht="15" x14ac:dyDescent="0.25">
      <c r="A38" s="109" t="s">
        <v>604</v>
      </c>
      <c r="B38" s="199"/>
      <c r="C38" s="684"/>
      <c r="D38" s="685"/>
      <c r="E38" s="42"/>
      <c r="F38" s="172"/>
      <c r="G38" s="42"/>
      <c r="H38" s="42"/>
      <c r="I38" s="42"/>
    </row>
    <row r="39" spans="1:9" ht="15" x14ac:dyDescent="0.25">
      <c r="A39" s="109"/>
      <c r="B39" s="199"/>
      <c r="C39" s="684"/>
      <c r="D39" s="685"/>
      <c r="E39" s="42"/>
      <c r="F39" s="172"/>
      <c r="G39" s="42"/>
      <c r="H39" s="42"/>
      <c r="I39" s="42"/>
    </row>
    <row r="40" spans="1:9" ht="15" x14ac:dyDescent="0.25">
      <c r="A40" s="86" t="s">
        <v>823</v>
      </c>
      <c r="B40" s="199">
        <v>6560</v>
      </c>
      <c r="C40" s="684">
        <v>0</v>
      </c>
      <c r="D40" s="685">
        <v>0</v>
      </c>
      <c r="E40" s="42"/>
      <c r="F40" s="172"/>
      <c r="G40" s="42"/>
      <c r="H40" s="42"/>
      <c r="I40" s="42"/>
    </row>
    <row r="41" spans="1:9" ht="15" x14ac:dyDescent="0.25">
      <c r="B41" s="199"/>
      <c r="C41" s="684"/>
      <c r="D41" s="685"/>
      <c r="E41" s="42"/>
      <c r="F41" s="172"/>
      <c r="G41" s="42"/>
      <c r="H41" s="42"/>
      <c r="I41" s="42"/>
    </row>
    <row r="42" spans="1:9" ht="15" x14ac:dyDescent="0.25">
      <c r="A42" s="86" t="s">
        <v>824</v>
      </c>
      <c r="B42" s="199">
        <v>6561</v>
      </c>
      <c r="C42" s="684">
        <v>0</v>
      </c>
      <c r="D42" s="685">
        <v>0</v>
      </c>
      <c r="E42" s="42"/>
      <c r="F42" s="172"/>
      <c r="G42" s="42"/>
      <c r="H42" s="42"/>
      <c r="I42" s="42"/>
    </row>
    <row r="43" spans="1:9" ht="15" x14ac:dyDescent="0.25">
      <c r="B43" s="199"/>
      <c r="C43" s="684"/>
      <c r="D43" s="685"/>
      <c r="E43" s="42"/>
      <c r="F43" s="172"/>
      <c r="G43" s="42"/>
      <c r="H43" s="42"/>
      <c r="I43" s="42"/>
    </row>
    <row r="44" spans="1:9" ht="15" x14ac:dyDescent="0.25">
      <c r="A44" s="86" t="s">
        <v>1213</v>
      </c>
      <c r="B44" s="199"/>
      <c r="C44" s="684"/>
      <c r="D44" s="685"/>
    </row>
    <row r="45" spans="1:9" ht="15" x14ac:dyDescent="0.25">
      <c r="A45" s="86" t="s">
        <v>1024</v>
      </c>
      <c r="B45" s="199">
        <v>654</v>
      </c>
      <c r="C45" s="684">
        <v>0</v>
      </c>
      <c r="D45" s="685">
        <v>0</v>
      </c>
    </row>
    <row r="46" spans="1:9" ht="15" x14ac:dyDescent="0.25">
      <c r="A46" s="86" t="s">
        <v>1025</v>
      </c>
      <c r="B46" s="199">
        <v>655</v>
      </c>
      <c r="C46" s="684">
        <v>0</v>
      </c>
      <c r="D46" s="685">
        <v>0</v>
      </c>
    </row>
    <row r="47" spans="1:9" ht="15" x14ac:dyDescent="0.25">
      <c r="B47" s="200"/>
      <c r="C47" s="687"/>
      <c r="D47" s="688"/>
    </row>
  </sheetData>
  <protectedRanges>
    <protectedRange sqref="A1:IV1 C1:D3 C48:D65536" name="Plage3"/>
    <protectedRange sqref="C4:D47" name="Plage3_1"/>
  </protectedRanges>
  <mergeCells count="1">
    <mergeCell ref="B1:C1"/>
  </mergeCells>
  <phoneticPr fontId="0" type="noConversion"/>
  <pageMargins left="0.7" right="0.7" top="0.75" bottom="0.75" header="0.3" footer="0.3"/>
  <pageSetup paperSize="9" scale="91" fitToHeight="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J29"/>
  <sheetViews>
    <sheetView workbookViewId="0">
      <selection activeCell="B1" sqref="B1:C1"/>
    </sheetView>
  </sheetViews>
  <sheetFormatPr defaultColWidth="11.42578125" defaultRowHeight="12.75" x14ac:dyDescent="0.2"/>
  <cols>
    <col min="1" max="3" width="11.42578125" customWidth="1"/>
    <col min="4" max="4" width="14.140625" customWidth="1"/>
    <col min="5" max="6" width="11.42578125" customWidth="1"/>
    <col min="7" max="7" width="16.85546875" customWidth="1"/>
    <col min="8" max="8" width="11.42578125" customWidth="1"/>
    <col min="9" max="9" width="11.42578125" style="68" customWidth="1"/>
    <col min="10" max="10" width="13" style="68" customWidth="1"/>
  </cols>
  <sheetData>
    <row r="1" spans="1:10" x14ac:dyDescent="0.2">
      <c r="A1" s="296" t="s">
        <v>801</v>
      </c>
      <c r="B1" s="882" t="str">
        <f>'1.'!U20</f>
        <v>0466398071</v>
      </c>
      <c r="C1" s="878"/>
      <c r="D1" s="423" t="s">
        <v>1195</v>
      </c>
    </row>
    <row r="2" spans="1:10" x14ac:dyDescent="0.2">
      <c r="A2" s="500"/>
      <c r="B2" s="501"/>
      <c r="C2" s="502"/>
      <c r="D2" s="500"/>
      <c r="E2" s="16"/>
      <c r="F2" s="17"/>
    </row>
    <row r="3" spans="1:10" ht="25.5" customHeight="1" x14ac:dyDescent="0.2">
      <c r="A3" s="987" t="s">
        <v>855</v>
      </c>
      <c r="B3" s="987"/>
      <c r="C3" s="987"/>
      <c r="D3" s="987"/>
      <c r="E3" s="987"/>
      <c r="F3" s="987"/>
      <c r="G3" s="987"/>
    </row>
    <row r="4" spans="1:10" ht="15" customHeight="1" x14ac:dyDescent="0.2">
      <c r="A4" s="402"/>
      <c r="H4" s="611" t="s">
        <v>36</v>
      </c>
      <c r="I4" s="681" t="s">
        <v>113</v>
      </c>
      <c r="J4" s="681" t="s">
        <v>79</v>
      </c>
    </row>
    <row r="5" spans="1:10" ht="21" customHeight="1" x14ac:dyDescent="0.2">
      <c r="A5" s="985" t="s">
        <v>853</v>
      </c>
      <c r="B5" s="985"/>
      <c r="C5" s="985"/>
      <c r="D5" s="985"/>
      <c r="E5" s="985"/>
      <c r="F5" s="985"/>
      <c r="G5" s="985"/>
      <c r="H5" s="420">
        <v>76</v>
      </c>
      <c r="I5" s="689">
        <f>I6+I11</f>
        <v>0</v>
      </c>
      <c r="J5" s="689">
        <f>J6+J11</f>
        <v>0</v>
      </c>
    </row>
    <row r="6" spans="1:10" ht="22.5" customHeight="1" x14ac:dyDescent="0.2">
      <c r="A6" s="986" t="s">
        <v>854</v>
      </c>
      <c r="B6" s="986"/>
      <c r="C6" s="986"/>
      <c r="D6" s="986"/>
      <c r="E6" s="986"/>
      <c r="F6" s="986"/>
      <c r="G6" s="986"/>
      <c r="H6" s="420" t="s">
        <v>825</v>
      </c>
      <c r="I6" s="689">
        <f>SUM(I7:I10)</f>
        <v>0</v>
      </c>
      <c r="J6" s="689">
        <f>SUM(J7:J10)</f>
        <v>0</v>
      </c>
    </row>
    <row r="7" spans="1:10" ht="24.75" customHeight="1" x14ac:dyDescent="0.2">
      <c r="A7" s="863" t="s">
        <v>831</v>
      </c>
      <c r="B7" s="863"/>
      <c r="C7" s="863"/>
      <c r="D7" s="863"/>
      <c r="E7" s="863"/>
      <c r="F7" s="863"/>
      <c r="G7" s="984"/>
      <c r="H7" s="420">
        <v>760</v>
      </c>
      <c r="I7" s="689"/>
      <c r="J7" s="690"/>
    </row>
    <row r="8" spans="1:10" ht="24.75" customHeight="1" x14ac:dyDescent="0.2">
      <c r="A8" s="863" t="s">
        <v>832</v>
      </c>
      <c r="B8" s="863"/>
      <c r="C8" s="863"/>
      <c r="D8" s="863"/>
      <c r="E8" s="863"/>
      <c r="F8" s="863"/>
      <c r="G8" s="984"/>
      <c r="H8" s="420">
        <v>7620</v>
      </c>
      <c r="I8" s="689"/>
      <c r="J8" s="690"/>
    </row>
    <row r="9" spans="1:10" ht="17.25" customHeight="1" x14ac:dyDescent="0.2">
      <c r="A9" s="863" t="s">
        <v>833</v>
      </c>
      <c r="B9" s="863"/>
      <c r="C9" s="863"/>
      <c r="D9" s="863"/>
      <c r="E9" s="863"/>
      <c r="F9" s="863"/>
      <c r="G9" s="984"/>
      <c r="H9" s="420">
        <v>7630</v>
      </c>
      <c r="I9" s="689"/>
      <c r="J9" s="690"/>
    </row>
    <row r="10" spans="1:10" ht="16.5" customHeight="1" x14ac:dyDescent="0.2">
      <c r="A10" s="863" t="s">
        <v>834</v>
      </c>
      <c r="B10" s="863"/>
      <c r="C10" s="863"/>
      <c r="D10" s="863"/>
      <c r="E10" s="863"/>
      <c r="F10" s="863"/>
      <c r="G10" s="984"/>
      <c r="H10" s="420" t="s">
        <v>826</v>
      </c>
      <c r="I10" s="689"/>
      <c r="J10" s="690"/>
    </row>
    <row r="11" spans="1:10" ht="18.75" customHeight="1" x14ac:dyDescent="0.2">
      <c r="A11" s="986" t="s">
        <v>835</v>
      </c>
      <c r="B11" s="986"/>
      <c r="C11" s="986"/>
      <c r="D11" s="986"/>
      <c r="E11" s="986"/>
      <c r="F11" s="986"/>
      <c r="G11" s="986"/>
      <c r="H11" s="420" t="s">
        <v>827</v>
      </c>
      <c r="I11" s="689">
        <f>SUM(I12:I15)</f>
        <v>0</v>
      </c>
      <c r="J11" s="689">
        <f>SUM(J12:J15)</f>
        <v>0</v>
      </c>
    </row>
    <row r="12" spans="1:10" ht="18.75" customHeight="1" x14ac:dyDescent="0.2">
      <c r="A12" s="863" t="s">
        <v>836</v>
      </c>
      <c r="B12" s="863"/>
      <c r="C12" s="863"/>
      <c r="D12" s="863"/>
      <c r="E12" s="863"/>
      <c r="F12" s="863"/>
      <c r="G12" s="984"/>
      <c r="H12" s="420">
        <v>761</v>
      </c>
      <c r="I12" s="689"/>
      <c r="J12" s="690"/>
    </row>
    <row r="13" spans="1:10" ht="18" customHeight="1" x14ac:dyDescent="0.2">
      <c r="A13" s="863" t="s">
        <v>837</v>
      </c>
      <c r="B13" s="863"/>
      <c r="C13" s="863"/>
      <c r="D13" s="863"/>
      <c r="E13" s="863"/>
      <c r="F13" s="863"/>
      <c r="G13" s="984"/>
      <c r="H13" s="420">
        <v>7621</v>
      </c>
      <c r="I13" s="689"/>
      <c r="J13" s="690"/>
    </row>
    <row r="14" spans="1:10" ht="18" customHeight="1" x14ac:dyDescent="0.2">
      <c r="A14" s="863" t="s">
        <v>838</v>
      </c>
      <c r="B14" s="863"/>
      <c r="C14" s="863"/>
      <c r="D14" s="863"/>
      <c r="E14" s="863"/>
      <c r="F14" s="863"/>
      <c r="G14" s="984"/>
      <c r="H14" s="420">
        <v>7631</v>
      </c>
      <c r="I14" s="689"/>
      <c r="J14" s="690"/>
    </row>
    <row r="15" spans="1:10" ht="27" customHeight="1" x14ac:dyDescent="0.2">
      <c r="A15" s="863" t="s">
        <v>839</v>
      </c>
      <c r="B15" s="863"/>
      <c r="C15" s="863"/>
      <c r="D15" s="863"/>
      <c r="E15" s="863"/>
      <c r="F15" s="863"/>
      <c r="G15" s="984"/>
      <c r="H15" s="420">
        <v>769</v>
      </c>
      <c r="I15" s="689"/>
      <c r="J15" s="690"/>
    </row>
    <row r="16" spans="1:10" ht="15" x14ac:dyDescent="0.2">
      <c r="A16" s="988"/>
      <c r="B16" s="988"/>
      <c r="C16" s="988"/>
      <c r="D16" s="988"/>
      <c r="E16" s="988"/>
      <c r="F16" s="988"/>
      <c r="G16" s="989"/>
      <c r="H16" s="420"/>
      <c r="I16" s="689"/>
      <c r="J16" s="690"/>
    </row>
    <row r="17" spans="1:10" ht="24" customHeight="1" x14ac:dyDescent="0.2">
      <c r="A17" s="985" t="s">
        <v>840</v>
      </c>
      <c r="B17" s="985"/>
      <c r="C17" s="985"/>
      <c r="D17" s="985"/>
      <c r="E17" s="985"/>
      <c r="F17" s="985"/>
      <c r="G17" s="985"/>
      <c r="H17" s="420">
        <v>66</v>
      </c>
      <c r="I17" s="689">
        <f>I18+I24</f>
        <v>0</v>
      </c>
      <c r="J17" s="689">
        <f>J18+J24</f>
        <v>0</v>
      </c>
    </row>
    <row r="18" spans="1:10" ht="18.75" customHeight="1" x14ac:dyDescent="0.2">
      <c r="A18" s="986" t="s">
        <v>841</v>
      </c>
      <c r="B18" s="986"/>
      <c r="C18" s="986"/>
      <c r="D18" s="986"/>
      <c r="E18" s="986"/>
      <c r="F18" s="986"/>
      <c r="G18" s="986"/>
      <c r="H18" s="420" t="s">
        <v>828</v>
      </c>
      <c r="I18" s="689">
        <f>SUM(I19:I23)</f>
        <v>0</v>
      </c>
      <c r="J18" s="689">
        <f>SUM(J19:J23)</f>
        <v>0</v>
      </c>
    </row>
    <row r="19" spans="1:10" ht="27" customHeight="1" x14ac:dyDescent="0.2">
      <c r="A19" s="863" t="s">
        <v>842</v>
      </c>
      <c r="B19" s="863"/>
      <c r="C19" s="863"/>
      <c r="D19" s="863"/>
      <c r="E19" s="863"/>
      <c r="F19" s="863"/>
      <c r="G19" s="984"/>
      <c r="H19" s="420">
        <v>660</v>
      </c>
      <c r="I19" s="689"/>
      <c r="J19" s="690"/>
    </row>
    <row r="20" spans="1:10" ht="27" customHeight="1" x14ac:dyDescent="0.2">
      <c r="A20" s="863" t="s">
        <v>843</v>
      </c>
      <c r="B20" s="863"/>
      <c r="C20" s="863"/>
      <c r="D20" s="863"/>
      <c r="E20" s="863"/>
      <c r="F20" s="863"/>
      <c r="G20" s="984"/>
      <c r="H20" s="420">
        <v>6620</v>
      </c>
      <c r="I20" s="689"/>
      <c r="J20" s="690"/>
    </row>
    <row r="21" spans="1:10" ht="25.5" customHeight="1" x14ac:dyDescent="0.2">
      <c r="A21" s="863" t="s">
        <v>844</v>
      </c>
      <c r="B21" s="863"/>
      <c r="C21" s="863"/>
      <c r="D21" s="863"/>
      <c r="E21" s="863"/>
      <c r="F21" s="863"/>
      <c r="G21" s="984"/>
      <c r="H21" s="420">
        <v>6630</v>
      </c>
      <c r="I21" s="689"/>
      <c r="J21" s="690"/>
    </row>
    <row r="22" spans="1:10" ht="24" customHeight="1" x14ac:dyDescent="0.2">
      <c r="A22" s="863" t="s">
        <v>845</v>
      </c>
      <c r="B22" s="863"/>
      <c r="C22" s="863"/>
      <c r="D22" s="863"/>
      <c r="E22" s="863"/>
      <c r="F22" s="863"/>
      <c r="G22" s="984"/>
      <c r="H22" s="420" t="s">
        <v>829</v>
      </c>
      <c r="I22" s="689"/>
      <c r="J22" s="690"/>
    </row>
    <row r="23" spans="1:10" ht="22.5" customHeight="1" x14ac:dyDescent="0.2">
      <c r="A23" s="863" t="s">
        <v>846</v>
      </c>
      <c r="B23" s="863"/>
      <c r="C23" s="863"/>
      <c r="D23" s="863"/>
      <c r="E23" s="863"/>
      <c r="F23" s="863"/>
      <c r="G23" s="984"/>
      <c r="H23" s="420">
        <v>6690</v>
      </c>
      <c r="I23" s="689"/>
      <c r="J23" s="690"/>
    </row>
    <row r="24" spans="1:10" ht="22.5" customHeight="1" x14ac:dyDescent="0.2">
      <c r="A24" s="986" t="s">
        <v>847</v>
      </c>
      <c r="B24" s="986"/>
      <c r="C24" s="986"/>
      <c r="D24" s="986"/>
      <c r="E24" s="986"/>
      <c r="F24" s="986"/>
      <c r="G24" s="986"/>
      <c r="H24" s="420" t="s">
        <v>830</v>
      </c>
      <c r="I24" s="689">
        <f>SUM(I25:I29)</f>
        <v>0</v>
      </c>
      <c r="J24" s="689">
        <f>SUM(J25:J29)</f>
        <v>0</v>
      </c>
    </row>
    <row r="25" spans="1:10" ht="21.75" customHeight="1" x14ac:dyDescent="0.2">
      <c r="A25" s="863" t="s">
        <v>848</v>
      </c>
      <c r="B25" s="863"/>
      <c r="C25" s="863"/>
      <c r="D25" s="863"/>
      <c r="E25" s="863"/>
      <c r="F25" s="863"/>
      <c r="G25" s="984"/>
      <c r="H25" s="420">
        <v>661</v>
      </c>
      <c r="I25" s="689"/>
      <c r="J25" s="690"/>
    </row>
    <row r="26" spans="1:10" ht="20.25" customHeight="1" x14ac:dyDescent="0.2">
      <c r="A26" s="863" t="s">
        <v>849</v>
      </c>
      <c r="B26" s="863"/>
      <c r="C26" s="863"/>
      <c r="D26" s="863"/>
      <c r="E26" s="863"/>
      <c r="F26" s="863"/>
      <c r="G26" s="984"/>
      <c r="H26" s="420">
        <v>6621</v>
      </c>
      <c r="I26" s="689"/>
      <c r="J26" s="690"/>
    </row>
    <row r="27" spans="1:10" ht="19.5" customHeight="1" x14ac:dyDescent="0.2">
      <c r="A27" s="863" t="s">
        <v>850</v>
      </c>
      <c r="B27" s="863"/>
      <c r="C27" s="863"/>
      <c r="D27" s="863"/>
      <c r="E27" s="863"/>
      <c r="F27" s="863"/>
      <c r="G27" s="984"/>
      <c r="H27" s="420">
        <v>6631</v>
      </c>
      <c r="I27" s="689"/>
      <c r="J27" s="690"/>
    </row>
    <row r="28" spans="1:10" ht="21" customHeight="1" x14ac:dyDescent="0.2">
      <c r="A28" s="863" t="s">
        <v>851</v>
      </c>
      <c r="B28" s="863"/>
      <c r="C28" s="863"/>
      <c r="D28" s="863"/>
      <c r="E28" s="863"/>
      <c r="F28" s="863"/>
      <c r="G28" s="984"/>
      <c r="H28" s="420">
        <v>668</v>
      </c>
      <c r="I28" s="689"/>
      <c r="J28" s="690"/>
    </row>
    <row r="29" spans="1:10" ht="21.75" customHeight="1" x14ac:dyDescent="0.2">
      <c r="A29" s="863" t="s">
        <v>852</v>
      </c>
      <c r="B29" s="863"/>
      <c r="C29" s="863"/>
      <c r="D29" s="863"/>
      <c r="E29" s="863"/>
      <c r="F29" s="863"/>
      <c r="G29" s="984"/>
      <c r="H29" s="437">
        <v>6691</v>
      </c>
      <c r="I29" s="691"/>
      <c r="J29" s="692"/>
    </row>
  </sheetData>
  <protectedRanges>
    <protectedRange sqref="A1:D2" name="Plage2_3"/>
    <protectedRange sqref="I4:J4" name="Plage3_1"/>
  </protectedRanges>
  <mergeCells count="27">
    <mergeCell ref="A28:G28"/>
    <mergeCell ref="A29:G29"/>
    <mergeCell ref="A3:G3"/>
    <mergeCell ref="A22:G22"/>
    <mergeCell ref="A23:G23"/>
    <mergeCell ref="A24:G24"/>
    <mergeCell ref="A25:G25"/>
    <mergeCell ref="A26:G26"/>
    <mergeCell ref="A27:G27"/>
    <mergeCell ref="A16:G16"/>
    <mergeCell ref="A17:G17"/>
    <mergeCell ref="A18:G18"/>
    <mergeCell ref="A19:G19"/>
    <mergeCell ref="A20:G20"/>
    <mergeCell ref="A21:G21"/>
    <mergeCell ref="A10:G10"/>
    <mergeCell ref="A11:G11"/>
    <mergeCell ref="A12:G12"/>
    <mergeCell ref="A13:G13"/>
    <mergeCell ref="A14:G14"/>
    <mergeCell ref="A15:G15"/>
    <mergeCell ref="A9:G9"/>
    <mergeCell ref="B1:C1"/>
    <mergeCell ref="A5:G5"/>
    <mergeCell ref="A6:G6"/>
    <mergeCell ref="A7:G7"/>
    <mergeCell ref="A8:G8"/>
  </mergeCells>
  <phoneticPr fontId="0" type="noConversion"/>
  <pageMargins left="0.7" right="0.7" top="0.75" bottom="0.75" header="0.3" footer="0.3"/>
  <pageSetup paperSize="9" scale="71" fitToHeight="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I49"/>
  <sheetViews>
    <sheetView workbookViewId="0">
      <selection activeCell="B1" sqref="B1:C1"/>
    </sheetView>
  </sheetViews>
  <sheetFormatPr defaultColWidth="11.42578125" defaultRowHeight="12.75" x14ac:dyDescent="0.2"/>
  <cols>
    <col min="1" max="1" width="79" customWidth="1"/>
    <col min="2" max="2" width="11.42578125" style="175" customWidth="1"/>
    <col min="3" max="3" width="11.7109375" style="68" customWidth="1"/>
    <col min="4" max="4" width="14.7109375" style="68" customWidth="1"/>
    <col min="5" max="5" width="8.5703125" customWidth="1"/>
  </cols>
  <sheetData>
    <row r="1" spans="1:9" s="24" customFormat="1" x14ac:dyDescent="0.2">
      <c r="A1" s="296" t="s">
        <v>78</v>
      </c>
      <c r="B1" s="868" t="str">
        <f>'1.'!U20</f>
        <v>0466398071</v>
      </c>
      <c r="C1" s="878"/>
      <c r="D1" s="369" t="s">
        <v>1196</v>
      </c>
      <c r="E1" s="25"/>
      <c r="F1" s="25"/>
      <c r="G1" s="25"/>
      <c r="H1" s="25"/>
      <c r="I1" s="44"/>
    </row>
    <row r="2" spans="1:9" s="24" customFormat="1" ht="15" customHeight="1" x14ac:dyDescent="0.2">
      <c r="A2" s="25"/>
      <c r="B2" s="823"/>
      <c r="C2" s="387"/>
      <c r="D2" s="387"/>
      <c r="E2" s="55"/>
      <c r="F2" s="55"/>
      <c r="G2" s="25"/>
      <c r="H2" s="25"/>
      <c r="I2" s="25"/>
    </row>
    <row r="3" spans="1:9" x14ac:dyDescent="0.2">
      <c r="A3" s="127" t="s">
        <v>366</v>
      </c>
      <c r="B3" s="236"/>
      <c r="C3" s="693"/>
      <c r="D3" s="693"/>
      <c r="E3" s="188"/>
      <c r="F3" s="42"/>
    </row>
    <row r="4" spans="1:9" ht="11.25" customHeight="1" x14ac:dyDescent="0.2">
      <c r="A4" s="61" t="s">
        <v>367</v>
      </c>
      <c r="B4" s="237" t="s">
        <v>36</v>
      </c>
      <c r="C4" s="694" t="s">
        <v>113</v>
      </c>
      <c r="D4" s="695" t="s">
        <v>79</v>
      </c>
      <c r="E4" s="190"/>
      <c r="F4" s="42"/>
    </row>
    <row r="5" spans="1:9" x14ac:dyDescent="0.2">
      <c r="B5" s="199"/>
      <c r="C5" s="696"/>
      <c r="D5" s="696"/>
      <c r="E5" s="42"/>
      <c r="F5" s="42"/>
    </row>
    <row r="6" spans="1:9" ht="15" x14ac:dyDescent="0.25">
      <c r="A6" s="3"/>
      <c r="B6" s="199"/>
      <c r="C6" s="697"/>
      <c r="D6" s="697"/>
      <c r="E6" s="42"/>
      <c r="F6" s="42"/>
    </row>
    <row r="7" spans="1:9" ht="15" x14ac:dyDescent="0.25">
      <c r="A7" s="3" t="s">
        <v>368</v>
      </c>
      <c r="B7" s="199">
        <v>9134</v>
      </c>
      <c r="C7" s="697">
        <f>C9-C11+C13</f>
        <v>0</v>
      </c>
      <c r="D7" s="698">
        <f>D9-D11+D13</f>
        <v>0</v>
      </c>
      <c r="E7" s="42"/>
      <c r="F7" s="42"/>
    </row>
    <row r="8" spans="1:9" ht="15" x14ac:dyDescent="0.25">
      <c r="A8" s="3"/>
      <c r="B8" s="199"/>
      <c r="C8" s="697"/>
      <c r="D8" s="697"/>
      <c r="E8" s="42"/>
      <c r="F8" s="42"/>
    </row>
    <row r="9" spans="1:9" ht="15" x14ac:dyDescent="0.25">
      <c r="A9" s="3" t="s">
        <v>369</v>
      </c>
      <c r="B9" s="199">
        <v>9135</v>
      </c>
      <c r="C9" s="697">
        <v>0</v>
      </c>
      <c r="D9" s="697">
        <v>0</v>
      </c>
      <c r="E9" s="42"/>
      <c r="F9" s="42"/>
    </row>
    <row r="10" spans="1:9" ht="15" x14ac:dyDescent="0.25">
      <c r="A10" s="3"/>
      <c r="B10" s="199"/>
      <c r="C10" s="697"/>
      <c r="D10" s="697"/>
      <c r="E10" s="42"/>
      <c r="F10" s="42"/>
    </row>
    <row r="11" spans="1:9" ht="15" x14ac:dyDescent="0.25">
      <c r="A11" s="3" t="s">
        <v>370</v>
      </c>
      <c r="B11" s="199">
        <v>9136</v>
      </c>
      <c r="C11" s="697">
        <v>0</v>
      </c>
      <c r="D11" s="697">
        <v>0</v>
      </c>
      <c r="E11" s="42"/>
      <c r="F11" s="42"/>
    </row>
    <row r="12" spans="1:9" ht="15" x14ac:dyDescent="0.25">
      <c r="A12" s="3"/>
      <c r="B12" s="199"/>
      <c r="C12" s="697"/>
      <c r="D12" s="697"/>
      <c r="E12" s="42"/>
      <c r="F12" s="42"/>
    </row>
    <row r="13" spans="1:9" ht="15" x14ac:dyDescent="0.25">
      <c r="A13" s="3" t="s">
        <v>371</v>
      </c>
      <c r="B13" s="199">
        <v>9137</v>
      </c>
      <c r="C13" s="697">
        <v>0</v>
      </c>
      <c r="D13" s="697">
        <v>0</v>
      </c>
      <c r="E13" s="42"/>
      <c r="F13" s="42"/>
    </row>
    <row r="14" spans="1:9" ht="15" x14ac:dyDescent="0.25">
      <c r="A14" s="3"/>
      <c r="B14" s="199"/>
      <c r="C14" s="697"/>
      <c r="D14" s="697"/>
      <c r="E14" s="42"/>
      <c r="F14" s="42"/>
    </row>
    <row r="15" spans="1:9" ht="15" x14ac:dyDescent="0.25">
      <c r="A15" s="3" t="s">
        <v>372</v>
      </c>
      <c r="B15" s="199">
        <v>9138</v>
      </c>
      <c r="C15" s="697">
        <f>C17+C19</f>
        <v>0</v>
      </c>
      <c r="D15" s="698">
        <f>D17+D19</f>
        <v>0</v>
      </c>
      <c r="E15" s="42"/>
      <c r="F15" s="42"/>
    </row>
    <row r="16" spans="1:9" ht="15" x14ac:dyDescent="0.25">
      <c r="A16" s="3"/>
      <c r="B16" s="199"/>
      <c r="C16" s="697"/>
      <c r="D16" s="697"/>
      <c r="E16" s="42"/>
      <c r="F16" s="42"/>
    </row>
    <row r="17" spans="1:6" ht="15" x14ac:dyDescent="0.25">
      <c r="A17" s="3" t="s">
        <v>373</v>
      </c>
      <c r="B17" s="199">
        <v>9139</v>
      </c>
      <c r="C17" s="697">
        <v>0</v>
      </c>
      <c r="D17" s="697">
        <v>0</v>
      </c>
      <c r="E17" s="42"/>
      <c r="F17" s="42"/>
    </row>
    <row r="18" spans="1:6" ht="15" x14ac:dyDescent="0.25">
      <c r="A18" s="3"/>
      <c r="B18" s="199"/>
      <c r="C18" s="697"/>
      <c r="D18" s="697"/>
      <c r="E18" s="42"/>
      <c r="F18" s="42"/>
    </row>
    <row r="19" spans="1:6" ht="15" x14ac:dyDescent="0.25">
      <c r="A19" s="3" t="s">
        <v>374</v>
      </c>
      <c r="B19" s="199">
        <v>9140</v>
      </c>
      <c r="C19" s="697">
        <v>0</v>
      </c>
      <c r="D19" s="697">
        <v>0</v>
      </c>
      <c r="E19" s="42"/>
      <c r="F19" s="42"/>
    </row>
    <row r="20" spans="1:6" ht="15" x14ac:dyDescent="0.25">
      <c r="A20" s="3"/>
      <c r="B20" s="199"/>
      <c r="C20" s="697"/>
      <c r="D20" s="697"/>
      <c r="E20" s="42"/>
      <c r="F20" s="42"/>
    </row>
    <row r="21" spans="1:6" ht="15" x14ac:dyDescent="0.25">
      <c r="A21" s="3" t="s">
        <v>375</v>
      </c>
      <c r="B21" s="199"/>
      <c r="C21" s="697"/>
      <c r="D21" s="697"/>
      <c r="E21" s="42"/>
      <c r="F21" s="42"/>
    </row>
    <row r="22" spans="1:6" ht="15" x14ac:dyDescent="0.25">
      <c r="A22" s="3" t="s">
        <v>376</v>
      </c>
      <c r="B22" s="199"/>
      <c r="C22" s="697"/>
      <c r="D22" s="697"/>
      <c r="E22" s="42"/>
      <c r="F22" s="42"/>
    </row>
    <row r="23" spans="1:6" ht="15" x14ac:dyDescent="0.25">
      <c r="A23" s="3"/>
      <c r="B23" s="199"/>
      <c r="C23" s="697"/>
      <c r="D23" s="697"/>
      <c r="E23" s="42"/>
      <c r="F23" s="42"/>
    </row>
    <row r="24" spans="1:6" ht="15" x14ac:dyDescent="0.25">
      <c r="A24" s="96" t="s">
        <v>1026</v>
      </c>
      <c r="B24" s="199"/>
      <c r="C24" s="697"/>
      <c r="D24" s="697"/>
      <c r="E24" s="42"/>
      <c r="F24" s="42"/>
    </row>
    <row r="25" spans="1:6" ht="15" x14ac:dyDescent="0.25">
      <c r="A25" s="3"/>
      <c r="B25" s="199"/>
      <c r="C25" s="697"/>
      <c r="D25" s="697"/>
      <c r="E25" s="42"/>
      <c r="F25" s="42"/>
    </row>
    <row r="26" spans="1:6" ht="15" x14ac:dyDescent="0.25">
      <c r="A26" s="3" t="s">
        <v>377</v>
      </c>
      <c r="B26" s="199"/>
      <c r="C26" s="697"/>
      <c r="D26" s="697"/>
      <c r="E26" s="42"/>
      <c r="F26" s="42"/>
    </row>
    <row r="27" spans="1:6" ht="15" x14ac:dyDescent="0.25">
      <c r="A27" s="3"/>
      <c r="B27" s="199"/>
      <c r="C27" s="697"/>
      <c r="D27" s="697"/>
      <c r="E27" s="42"/>
      <c r="F27" s="42"/>
    </row>
    <row r="28" spans="1:6" ht="15" x14ac:dyDescent="0.25">
      <c r="A28" s="3" t="s">
        <v>378</v>
      </c>
      <c r="B28" s="199">
        <v>9141</v>
      </c>
      <c r="C28" s="697">
        <v>0</v>
      </c>
      <c r="D28" s="697">
        <v>0</v>
      </c>
      <c r="E28" s="42"/>
      <c r="F28" s="42"/>
    </row>
    <row r="29" spans="1:6" ht="15" x14ac:dyDescent="0.25">
      <c r="A29" s="3"/>
      <c r="B29" s="199"/>
      <c r="C29" s="697"/>
      <c r="D29" s="697"/>
      <c r="E29" s="42"/>
      <c r="F29" s="42"/>
    </row>
    <row r="30" spans="1:6" ht="15" x14ac:dyDescent="0.25">
      <c r="A30" s="3" t="s">
        <v>379</v>
      </c>
      <c r="B30" s="199">
        <v>9142</v>
      </c>
      <c r="C30" s="697">
        <v>0</v>
      </c>
      <c r="D30" s="697">
        <v>0</v>
      </c>
      <c r="E30" s="42"/>
      <c r="F30" s="42"/>
    </row>
    <row r="31" spans="1:6" ht="15" x14ac:dyDescent="0.25">
      <c r="A31" s="3" t="s">
        <v>380</v>
      </c>
      <c r="B31" s="199"/>
      <c r="C31" s="697"/>
      <c r="D31" s="697"/>
      <c r="E31" s="42"/>
      <c r="F31" s="42"/>
    </row>
    <row r="32" spans="1:6" ht="15" x14ac:dyDescent="0.25">
      <c r="A32" s="3"/>
      <c r="B32" s="199"/>
      <c r="C32" s="697"/>
      <c r="D32" s="697"/>
      <c r="E32" s="42"/>
      <c r="F32" s="42"/>
    </row>
    <row r="33" spans="1:6" ht="15" x14ac:dyDescent="0.25">
      <c r="A33" s="3" t="s">
        <v>381</v>
      </c>
      <c r="B33" s="199">
        <v>9144</v>
      </c>
      <c r="C33" s="697">
        <v>0</v>
      </c>
      <c r="D33" s="697">
        <v>0</v>
      </c>
      <c r="E33" s="42"/>
      <c r="F33" s="42"/>
    </row>
    <row r="34" spans="1:6" ht="15" x14ac:dyDescent="0.25">
      <c r="A34" s="3"/>
      <c r="B34" s="199"/>
      <c r="C34" s="697"/>
      <c r="D34" s="697"/>
      <c r="E34" s="42"/>
      <c r="F34" s="42"/>
    </row>
    <row r="35" spans="1:6" ht="15" x14ac:dyDescent="0.25">
      <c r="A35" s="3" t="s">
        <v>382</v>
      </c>
      <c r="B35" s="199"/>
      <c r="C35" s="697"/>
      <c r="D35" s="697"/>
      <c r="E35" s="42"/>
      <c r="F35" s="42"/>
    </row>
    <row r="36" spans="1:6" x14ac:dyDescent="0.2">
      <c r="A36" s="3"/>
      <c r="B36" s="199"/>
      <c r="C36" s="696"/>
      <c r="D36" s="696"/>
      <c r="E36" s="42"/>
      <c r="F36" s="42"/>
    </row>
    <row r="37" spans="1:6" x14ac:dyDescent="0.2">
      <c r="A37" s="438" t="s">
        <v>383</v>
      </c>
      <c r="B37" s="202" t="s">
        <v>36</v>
      </c>
      <c r="C37" s="699" t="s">
        <v>113</v>
      </c>
      <c r="D37" s="699" t="s">
        <v>79</v>
      </c>
      <c r="E37" s="190"/>
      <c r="F37" s="42"/>
    </row>
    <row r="38" spans="1:6" ht="15" x14ac:dyDescent="0.25">
      <c r="A38" s="58"/>
      <c r="B38" s="199"/>
      <c r="C38" s="697"/>
      <c r="D38" s="697"/>
      <c r="E38" s="42"/>
      <c r="F38" s="42"/>
    </row>
    <row r="39" spans="1:6" ht="15" x14ac:dyDescent="0.25">
      <c r="A39" s="3" t="s">
        <v>384</v>
      </c>
      <c r="B39" s="199"/>
      <c r="C39" s="697"/>
      <c r="D39" s="697"/>
      <c r="E39" s="42"/>
      <c r="F39" s="42"/>
    </row>
    <row r="40" spans="1:6" ht="15" x14ac:dyDescent="0.25">
      <c r="A40" s="3"/>
      <c r="B40" s="199"/>
      <c r="C40" s="697"/>
      <c r="D40" s="697"/>
      <c r="E40" s="42"/>
      <c r="F40" s="42"/>
    </row>
    <row r="41" spans="1:6" ht="15" x14ac:dyDescent="0.25">
      <c r="A41" s="96" t="s">
        <v>1027</v>
      </c>
      <c r="B41" s="199">
        <v>9145</v>
      </c>
      <c r="C41" s="697">
        <v>0</v>
      </c>
      <c r="D41" s="697">
        <v>0</v>
      </c>
      <c r="E41" s="42"/>
      <c r="F41" s="42"/>
    </row>
    <row r="42" spans="1:6" ht="15" x14ac:dyDescent="0.25">
      <c r="A42" s="3"/>
      <c r="B42" s="199"/>
      <c r="C42" s="697"/>
      <c r="D42" s="697"/>
      <c r="E42" s="42"/>
      <c r="F42" s="42"/>
    </row>
    <row r="43" spans="1:6" ht="15" x14ac:dyDescent="0.25">
      <c r="A43" s="96" t="s">
        <v>1028</v>
      </c>
      <c r="B43" s="199">
        <v>9146</v>
      </c>
      <c r="C43" s="697">
        <v>0</v>
      </c>
      <c r="D43" s="697">
        <v>0</v>
      </c>
      <c r="E43" s="42"/>
      <c r="F43" s="42"/>
    </row>
    <row r="44" spans="1:6" ht="15" x14ac:dyDescent="0.25">
      <c r="A44" s="3"/>
      <c r="B44" s="199"/>
      <c r="C44" s="697"/>
      <c r="D44" s="697"/>
      <c r="E44" s="42"/>
      <c r="F44" s="42"/>
    </row>
    <row r="45" spans="1:6" ht="15" x14ac:dyDescent="0.25">
      <c r="A45" s="96" t="s">
        <v>1029</v>
      </c>
      <c r="B45" s="199"/>
      <c r="C45" s="697"/>
      <c r="D45" s="697"/>
      <c r="E45" s="42"/>
      <c r="F45" s="42"/>
    </row>
    <row r="46" spans="1:6" ht="15" x14ac:dyDescent="0.25">
      <c r="A46" s="3"/>
      <c r="B46" s="199"/>
      <c r="C46" s="697"/>
      <c r="D46" s="697"/>
      <c r="E46" s="42"/>
      <c r="F46" s="42"/>
    </row>
    <row r="47" spans="1:6" ht="15" x14ac:dyDescent="0.25">
      <c r="A47" s="3" t="s">
        <v>385</v>
      </c>
      <c r="B47" s="199">
        <v>9147</v>
      </c>
      <c r="C47" s="697">
        <v>0</v>
      </c>
      <c r="D47" s="697">
        <v>0</v>
      </c>
      <c r="E47" s="42"/>
      <c r="F47" s="42"/>
    </row>
    <row r="48" spans="1:6" ht="15" x14ac:dyDescent="0.25">
      <c r="A48" s="3"/>
      <c r="B48" s="199"/>
      <c r="C48" s="697"/>
      <c r="D48" s="697"/>
      <c r="E48" s="42"/>
      <c r="F48" s="42"/>
    </row>
    <row r="49" spans="1:6" ht="15" x14ac:dyDescent="0.25">
      <c r="A49" s="56" t="s">
        <v>386</v>
      </c>
      <c r="B49" s="200">
        <v>9148</v>
      </c>
      <c r="C49" s="700">
        <v>0</v>
      </c>
      <c r="D49" s="700">
        <v>0</v>
      </c>
      <c r="E49" s="42"/>
      <c r="F49" s="42"/>
    </row>
  </sheetData>
  <protectedRanges>
    <protectedRange sqref="C1:D2 A1:IV1 C50:D65536" name="Plage2_1"/>
    <protectedRange sqref="C3:D6 C18:D40 C48:D49" name="Plage2_1_1"/>
    <protectedRange sqref="C7:D17" name="Plage1_2_1"/>
    <protectedRange sqref="C41:D47" name="Plage1_1_1_1"/>
  </protectedRanges>
  <mergeCells count="1">
    <mergeCell ref="B1:C1"/>
  </mergeCells>
  <pageMargins left="0.7" right="0.7" top="0.75" bottom="0.75" header="0.3" footer="0.3"/>
  <pageSetup paperSize="9" scale="76" fitToHeight="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H131"/>
  <sheetViews>
    <sheetView zoomScaleNormal="100" workbookViewId="0">
      <selection activeCell="B1" sqref="B1:C1"/>
    </sheetView>
  </sheetViews>
  <sheetFormatPr defaultColWidth="11.42578125" defaultRowHeight="12.75" x14ac:dyDescent="0.2"/>
  <cols>
    <col min="1" max="1" width="92.140625" customWidth="1"/>
    <col min="2" max="2" width="11.42578125" style="235" customWidth="1"/>
    <col min="3" max="3" width="12.28515625" style="68" customWidth="1"/>
    <col min="4" max="4" width="16.28515625" style="68" customWidth="1"/>
  </cols>
  <sheetData>
    <row r="1" spans="1:8" s="24" customFormat="1" x14ac:dyDescent="0.2">
      <c r="A1" s="296" t="s">
        <v>78</v>
      </c>
      <c r="B1" s="868" t="str">
        <f>'1.'!U20</f>
        <v>0466398071</v>
      </c>
      <c r="C1" s="878"/>
      <c r="D1" s="369" t="s">
        <v>1197</v>
      </c>
      <c r="E1" s="25"/>
      <c r="F1" s="59"/>
      <c r="G1" s="25"/>
      <c r="H1" s="44"/>
    </row>
    <row r="2" spans="1:8" s="24" customFormat="1" ht="15" customHeight="1" x14ac:dyDescent="0.2">
      <c r="A2" s="55"/>
      <c r="B2" s="824"/>
      <c r="C2" s="387"/>
      <c r="D2" s="387"/>
      <c r="E2" s="25"/>
      <c r="F2" s="25"/>
      <c r="G2" s="25"/>
      <c r="H2" s="25"/>
    </row>
    <row r="3" spans="1:8" x14ac:dyDescent="0.2">
      <c r="A3" s="330" t="s">
        <v>387</v>
      </c>
      <c r="B3" s="63"/>
      <c r="C3" s="701"/>
      <c r="D3" s="701"/>
    </row>
    <row r="4" spans="1:8" x14ac:dyDescent="0.2">
      <c r="A4" s="57"/>
      <c r="B4" s="2"/>
      <c r="C4" s="702"/>
      <c r="D4" s="702"/>
    </row>
    <row r="5" spans="1:8" x14ac:dyDescent="0.2">
      <c r="A5" s="42"/>
      <c r="B5" s="198" t="s">
        <v>36</v>
      </c>
      <c r="C5" s="703" t="s">
        <v>113</v>
      </c>
      <c r="D5" s="703" t="s">
        <v>79</v>
      </c>
    </row>
    <row r="6" spans="1:8" ht="15" x14ac:dyDescent="0.25">
      <c r="A6" s="100" t="s">
        <v>1030</v>
      </c>
      <c r="B6" s="442"/>
      <c r="C6" s="683"/>
      <c r="D6" s="683"/>
    </row>
    <row r="7" spans="1:8" ht="15" x14ac:dyDescent="0.25">
      <c r="A7" s="100" t="s">
        <v>856</v>
      </c>
      <c r="B7" s="285">
        <v>9149</v>
      </c>
      <c r="C7" s="685"/>
      <c r="D7" s="704"/>
    </row>
    <row r="8" spans="1:8" ht="15" x14ac:dyDescent="0.25">
      <c r="A8" s="3"/>
      <c r="B8" s="285"/>
      <c r="C8" s="685"/>
      <c r="D8" s="685"/>
    </row>
    <row r="9" spans="1:8" ht="15" x14ac:dyDescent="0.25">
      <c r="A9" s="286" t="s">
        <v>388</v>
      </c>
      <c r="B9" s="285"/>
      <c r="C9" s="685"/>
      <c r="D9" s="685"/>
    </row>
    <row r="10" spans="1:8" ht="15" x14ac:dyDescent="0.25">
      <c r="A10" s="3"/>
      <c r="B10" s="285"/>
      <c r="C10" s="685"/>
      <c r="D10" s="685"/>
    </row>
    <row r="11" spans="1:8" ht="15" x14ac:dyDescent="0.25">
      <c r="A11" s="96" t="s">
        <v>1031</v>
      </c>
      <c r="B11" s="285">
        <v>9150</v>
      </c>
      <c r="C11" s="685"/>
      <c r="D11" s="685"/>
    </row>
    <row r="12" spans="1:8" ht="15" x14ac:dyDescent="0.25">
      <c r="A12" s="3"/>
      <c r="B12" s="285"/>
      <c r="C12" s="685"/>
      <c r="D12" s="685"/>
    </row>
    <row r="13" spans="1:8" ht="15" x14ac:dyDescent="0.25">
      <c r="A13" s="96" t="s">
        <v>1032</v>
      </c>
      <c r="B13" s="285">
        <v>9151</v>
      </c>
      <c r="C13" s="685"/>
      <c r="D13" s="685"/>
    </row>
    <row r="14" spans="1:8" ht="15" x14ac:dyDescent="0.25">
      <c r="A14" s="3"/>
      <c r="B14" s="285"/>
      <c r="C14" s="685"/>
      <c r="D14" s="685"/>
    </row>
    <row r="15" spans="1:8" ht="15" x14ac:dyDescent="0.25">
      <c r="A15" s="96" t="s">
        <v>1033</v>
      </c>
      <c r="B15" s="288">
        <v>9153</v>
      </c>
      <c r="C15" s="685"/>
      <c r="D15" s="685"/>
    </row>
    <row r="16" spans="1:8" ht="15" x14ac:dyDescent="0.25">
      <c r="A16" s="3"/>
      <c r="B16" s="285"/>
      <c r="C16" s="685"/>
      <c r="D16" s="685"/>
    </row>
    <row r="17" spans="1:4" ht="15" x14ac:dyDescent="0.25">
      <c r="A17" s="3"/>
      <c r="B17" s="285"/>
      <c r="C17" s="685"/>
      <c r="D17" s="685"/>
    </row>
    <row r="18" spans="1:4" ht="15" x14ac:dyDescent="0.25">
      <c r="A18" s="439" t="s">
        <v>671</v>
      </c>
      <c r="B18" s="285"/>
      <c r="C18" s="685"/>
      <c r="D18" s="685"/>
    </row>
    <row r="19" spans="1:4" ht="15" x14ac:dyDescent="0.25">
      <c r="A19" s="3"/>
      <c r="B19" s="285"/>
      <c r="C19" s="685"/>
      <c r="D19" s="685"/>
    </row>
    <row r="20" spans="1:4" ht="15" x14ac:dyDescent="0.25">
      <c r="A20" s="286" t="s">
        <v>1034</v>
      </c>
      <c r="B20" s="285"/>
      <c r="C20" s="685"/>
      <c r="D20" s="685"/>
    </row>
    <row r="21" spans="1:4" ht="15" x14ac:dyDescent="0.25">
      <c r="A21" s="286" t="s">
        <v>1035</v>
      </c>
      <c r="B21" s="285"/>
      <c r="C21" s="685"/>
      <c r="D21" s="685"/>
    </row>
    <row r="22" spans="1:4" ht="15" x14ac:dyDescent="0.25">
      <c r="A22" s="3"/>
      <c r="B22" s="285"/>
      <c r="C22" s="685"/>
      <c r="D22" s="685"/>
    </row>
    <row r="23" spans="1:4" ht="15" x14ac:dyDescent="0.25">
      <c r="A23" s="3" t="s">
        <v>389</v>
      </c>
      <c r="B23" s="285"/>
      <c r="C23" s="685"/>
      <c r="D23" s="685"/>
    </row>
    <row r="24" spans="1:4" ht="15" x14ac:dyDescent="0.25">
      <c r="A24" s="3" t="s">
        <v>390</v>
      </c>
      <c r="B24" s="285">
        <v>91611</v>
      </c>
      <c r="C24" s="685"/>
      <c r="D24" s="685"/>
    </row>
    <row r="25" spans="1:4" ht="15" x14ac:dyDescent="0.25">
      <c r="A25" s="3" t="s">
        <v>391</v>
      </c>
      <c r="B25" s="285">
        <v>91621</v>
      </c>
      <c r="C25" s="685"/>
      <c r="D25" s="685"/>
    </row>
    <row r="26" spans="1:4" ht="15" x14ac:dyDescent="0.25">
      <c r="A26" s="96" t="s">
        <v>1036</v>
      </c>
      <c r="B26" s="285"/>
      <c r="C26" s="685"/>
      <c r="D26" s="685"/>
    </row>
    <row r="27" spans="1:4" ht="15" x14ac:dyDescent="0.25">
      <c r="A27" s="96" t="s">
        <v>1037</v>
      </c>
      <c r="B27" s="285">
        <v>91631</v>
      </c>
      <c r="C27" s="685"/>
      <c r="D27" s="685"/>
    </row>
    <row r="28" spans="1:4" ht="15" x14ac:dyDescent="0.25">
      <c r="A28" s="96"/>
      <c r="B28" s="285"/>
      <c r="C28" s="685"/>
      <c r="D28" s="685"/>
    </row>
    <row r="29" spans="1:4" ht="15" x14ac:dyDescent="0.25">
      <c r="A29" s="96" t="s">
        <v>1038</v>
      </c>
      <c r="B29" s="285"/>
      <c r="C29" s="685"/>
      <c r="D29" s="685"/>
    </row>
    <row r="30" spans="1:4" ht="15" x14ac:dyDescent="0.25">
      <c r="A30" s="705" t="s">
        <v>1039</v>
      </c>
      <c r="B30" s="285">
        <v>91711</v>
      </c>
      <c r="C30" s="685"/>
      <c r="D30" s="685"/>
    </row>
    <row r="31" spans="1:4" ht="15" x14ac:dyDescent="0.25">
      <c r="A31" s="108" t="s">
        <v>1040</v>
      </c>
      <c r="B31" s="285"/>
      <c r="C31" s="685"/>
      <c r="D31" s="685"/>
    </row>
    <row r="32" spans="1:4" ht="15" x14ac:dyDescent="0.25">
      <c r="A32" s="108" t="s">
        <v>1041</v>
      </c>
      <c r="B32" s="285">
        <v>91721</v>
      </c>
      <c r="C32" s="685"/>
      <c r="D32" s="685"/>
    </row>
    <row r="33" spans="1:4" ht="15" x14ac:dyDescent="0.25">
      <c r="A33" s="3"/>
      <c r="B33" s="285"/>
      <c r="C33" s="685"/>
      <c r="D33" s="685"/>
    </row>
    <row r="34" spans="1:4" ht="15" x14ac:dyDescent="0.25">
      <c r="A34" s="96" t="s">
        <v>1042</v>
      </c>
      <c r="B34" s="285"/>
      <c r="C34" s="685"/>
      <c r="D34" s="685"/>
    </row>
    <row r="35" spans="1:4" ht="15" x14ac:dyDescent="0.25">
      <c r="A35" s="705" t="s">
        <v>1043</v>
      </c>
      <c r="B35" s="285">
        <v>91811</v>
      </c>
      <c r="C35" s="685"/>
      <c r="D35" s="685"/>
    </row>
    <row r="36" spans="1:4" ht="15" x14ac:dyDescent="0.25">
      <c r="A36" s="705" t="s">
        <v>1044</v>
      </c>
      <c r="B36" s="285">
        <v>91821</v>
      </c>
      <c r="C36" s="685"/>
      <c r="D36" s="685"/>
    </row>
    <row r="37" spans="1:4" ht="15" x14ac:dyDescent="0.25">
      <c r="A37" s="3"/>
      <c r="B37" s="285"/>
      <c r="C37" s="685"/>
      <c r="D37" s="685"/>
    </row>
    <row r="38" spans="1:4" ht="15" x14ac:dyDescent="0.25">
      <c r="A38" s="612" t="s">
        <v>1045</v>
      </c>
      <c r="B38" s="285"/>
      <c r="C38" s="685"/>
      <c r="D38" s="685"/>
    </row>
    <row r="39" spans="1:4" ht="15" x14ac:dyDescent="0.25">
      <c r="A39" s="705" t="s">
        <v>1046</v>
      </c>
      <c r="B39" s="285">
        <v>91911</v>
      </c>
      <c r="C39" s="685"/>
      <c r="D39" s="685"/>
    </row>
    <row r="40" spans="1:4" ht="15" x14ac:dyDescent="0.25">
      <c r="A40" s="705" t="s">
        <v>1044</v>
      </c>
      <c r="B40" s="285">
        <v>91921</v>
      </c>
      <c r="C40" s="685"/>
      <c r="D40" s="685"/>
    </row>
    <row r="41" spans="1:4" ht="15" x14ac:dyDescent="0.25">
      <c r="A41" s="3"/>
      <c r="B41" s="285"/>
      <c r="C41" s="685"/>
      <c r="D41" s="685"/>
    </row>
    <row r="42" spans="1:4" ht="15" x14ac:dyDescent="0.25">
      <c r="A42" s="612" t="s">
        <v>1047</v>
      </c>
      <c r="B42" s="285"/>
      <c r="C42" s="685"/>
      <c r="D42" s="685"/>
    </row>
    <row r="43" spans="1:4" ht="15" x14ac:dyDescent="0.25">
      <c r="A43" s="705" t="s">
        <v>1048</v>
      </c>
      <c r="B43" s="285">
        <v>92011</v>
      </c>
      <c r="C43" s="685"/>
      <c r="D43" s="685"/>
    </row>
    <row r="44" spans="1:4" ht="15" x14ac:dyDescent="0.25">
      <c r="A44" s="705" t="s">
        <v>1049</v>
      </c>
      <c r="B44" s="285">
        <v>92021</v>
      </c>
      <c r="C44" s="685"/>
      <c r="D44" s="685"/>
    </row>
    <row r="45" spans="1:4" ht="15" x14ac:dyDescent="0.25">
      <c r="A45" s="3"/>
      <c r="B45" s="285"/>
      <c r="C45" s="685"/>
      <c r="D45" s="685"/>
    </row>
    <row r="46" spans="1:4" ht="15" x14ac:dyDescent="0.25">
      <c r="A46" s="286" t="s">
        <v>1034</v>
      </c>
      <c r="B46" s="285"/>
      <c r="C46" s="685"/>
      <c r="D46" s="685"/>
    </row>
    <row r="47" spans="1:4" ht="15" x14ac:dyDescent="0.25">
      <c r="A47" s="286" t="s">
        <v>392</v>
      </c>
      <c r="B47" s="285"/>
      <c r="C47" s="685"/>
      <c r="D47" s="685"/>
    </row>
    <row r="48" spans="1:4" ht="15" x14ac:dyDescent="0.25">
      <c r="A48" s="3"/>
      <c r="B48" s="285"/>
      <c r="C48" s="685"/>
      <c r="D48" s="685"/>
    </row>
    <row r="49" spans="1:4" ht="15" x14ac:dyDescent="0.25">
      <c r="A49" s="612" t="s">
        <v>389</v>
      </c>
      <c r="B49" s="285"/>
      <c r="C49" s="685"/>
      <c r="D49" s="685"/>
    </row>
    <row r="50" spans="1:4" ht="15" x14ac:dyDescent="0.25">
      <c r="A50" s="705" t="s">
        <v>1043</v>
      </c>
      <c r="B50" s="285">
        <v>91612</v>
      </c>
      <c r="C50" s="685"/>
      <c r="D50" s="685"/>
    </row>
    <row r="51" spans="1:4" ht="15" x14ac:dyDescent="0.25">
      <c r="A51" s="705" t="s">
        <v>1050</v>
      </c>
      <c r="B51" s="285">
        <v>91622</v>
      </c>
      <c r="C51" s="685"/>
      <c r="D51" s="685"/>
    </row>
    <row r="52" spans="1:4" ht="24" x14ac:dyDescent="0.25">
      <c r="A52" s="705" t="s">
        <v>1051</v>
      </c>
      <c r="B52" s="285">
        <v>91632</v>
      </c>
      <c r="C52" s="685"/>
      <c r="D52" s="685"/>
    </row>
    <row r="53" spans="1:4" ht="15" x14ac:dyDescent="0.25">
      <c r="A53" s="612" t="s">
        <v>1052</v>
      </c>
      <c r="B53" s="285"/>
      <c r="C53" s="685"/>
      <c r="D53" s="685"/>
    </row>
    <row r="54" spans="1:4" ht="15" x14ac:dyDescent="0.25">
      <c r="A54" s="705" t="s">
        <v>1039</v>
      </c>
      <c r="B54" s="285">
        <v>91712</v>
      </c>
      <c r="C54" s="685"/>
      <c r="D54" s="685"/>
    </row>
    <row r="55" spans="1:4" ht="24" x14ac:dyDescent="0.25">
      <c r="A55" s="705" t="s">
        <v>1053</v>
      </c>
      <c r="B55" s="285">
        <v>91722</v>
      </c>
      <c r="C55" s="685"/>
      <c r="D55" s="685"/>
    </row>
    <row r="56" spans="1:4" ht="15" x14ac:dyDescent="0.25">
      <c r="A56" s="612" t="s">
        <v>1054</v>
      </c>
      <c r="B56" s="285"/>
      <c r="C56" s="685"/>
      <c r="D56" s="685"/>
    </row>
    <row r="57" spans="1:4" ht="15" x14ac:dyDescent="0.25">
      <c r="A57" s="705" t="s">
        <v>1043</v>
      </c>
      <c r="B57" s="285">
        <v>91812</v>
      </c>
      <c r="C57" s="685"/>
      <c r="D57" s="685"/>
    </row>
    <row r="58" spans="1:4" ht="15" x14ac:dyDescent="0.25">
      <c r="A58" s="705" t="s">
        <v>1044</v>
      </c>
      <c r="B58" s="285">
        <v>91822</v>
      </c>
      <c r="C58" s="685"/>
      <c r="D58" s="685"/>
    </row>
    <row r="59" spans="1:4" ht="15" x14ac:dyDescent="0.25">
      <c r="A59" s="612" t="s">
        <v>1045</v>
      </c>
      <c r="B59" s="285"/>
      <c r="C59" s="685"/>
      <c r="D59" s="685"/>
    </row>
    <row r="60" spans="1:4" ht="15" x14ac:dyDescent="0.25">
      <c r="A60" s="705" t="s">
        <v>1046</v>
      </c>
      <c r="B60" s="285">
        <v>91912</v>
      </c>
      <c r="C60" s="685"/>
      <c r="D60" s="685"/>
    </row>
    <row r="61" spans="1:4" ht="15" x14ac:dyDescent="0.25">
      <c r="A61" s="705" t="s">
        <v>1044</v>
      </c>
      <c r="B61" s="285">
        <v>91922</v>
      </c>
      <c r="C61" s="685"/>
      <c r="D61" s="685"/>
    </row>
    <row r="62" spans="1:4" ht="15" x14ac:dyDescent="0.25">
      <c r="A62" s="612" t="s">
        <v>1047</v>
      </c>
      <c r="B62" s="285"/>
      <c r="C62" s="685"/>
      <c r="D62" s="685"/>
    </row>
    <row r="63" spans="1:4" ht="15" x14ac:dyDescent="0.25">
      <c r="A63" s="705" t="s">
        <v>1048</v>
      </c>
      <c r="B63" s="285">
        <v>92012</v>
      </c>
      <c r="C63" s="685"/>
      <c r="D63" s="685"/>
    </row>
    <row r="64" spans="1:4" ht="15" x14ac:dyDescent="0.25">
      <c r="A64" s="705" t="s">
        <v>1049</v>
      </c>
      <c r="B64" s="285">
        <v>92022</v>
      </c>
      <c r="C64" s="685"/>
      <c r="D64" s="685"/>
    </row>
    <row r="65" spans="1:4" ht="15" x14ac:dyDescent="0.25">
      <c r="A65" s="3"/>
      <c r="B65" s="285"/>
      <c r="C65" s="685"/>
      <c r="D65" s="685"/>
    </row>
    <row r="66" spans="1:4" ht="15" x14ac:dyDescent="0.25">
      <c r="A66" s="3"/>
      <c r="B66" s="285"/>
      <c r="C66" s="685"/>
      <c r="D66" s="685"/>
    </row>
    <row r="67" spans="1:4" ht="15" x14ac:dyDescent="0.25">
      <c r="A67" s="440" t="s">
        <v>393</v>
      </c>
      <c r="B67" s="285"/>
      <c r="C67" s="685"/>
      <c r="D67" s="685"/>
    </row>
    <row r="68" spans="1:4" ht="15" x14ac:dyDescent="0.25">
      <c r="A68" s="441" t="s">
        <v>1055</v>
      </c>
      <c r="B68" s="285"/>
      <c r="C68" s="685"/>
      <c r="D68" s="685"/>
    </row>
    <row r="69" spans="1:4" ht="15" x14ac:dyDescent="0.25">
      <c r="A69" s="286"/>
      <c r="B69" s="285"/>
      <c r="C69" s="685"/>
      <c r="D69" s="685"/>
    </row>
    <row r="70" spans="1:4" ht="15" x14ac:dyDescent="0.25">
      <c r="A70" s="440" t="s">
        <v>394</v>
      </c>
      <c r="B70" s="285"/>
      <c r="C70" s="685"/>
      <c r="D70" s="685"/>
    </row>
    <row r="71" spans="1:4" ht="15" x14ac:dyDescent="0.25">
      <c r="A71" s="286"/>
      <c r="B71" s="285"/>
      <c r="C71" s="685"/>
      <c r="D71" s="685"/>
    </row>
    <row r="72" spans="1:4" ht="15" x14ac:dyDescent="0.25">
      <c r="A72" s="286"/>
      <c r="B72" s="285"/>
      <c r="C72" s="685"/>
      <c r="D72" s="685"/>
    </row>
    <row r="73" spans="1:4" ht="15" x14ac:dyDescent="0.25">
      <c r="A73" s="3"/>
      <c r="B73" s="285"/>
      <c r="C73" s="685"/>
      <c r="D73" s="685"/>
    </row>
    <row r="74" spans="1:4" ht="15" x14ac:dyDescent="0.25">
      <c r="A74" s="440" t="s">
        <v>395</v>
      </c>
      <c r="B74" s="285"/>
      <c r="C74" s="685"/>
      <c r="D74" s="685"/>
    </row>
    <row r="75" spans="1:4" ht="15" x14ac:dyDescent="0.25">
      <c r="A75" s="286"/>
      <c r="B75" s="285"/>
      <c r="C75" s="685"/>
      <c r="D75" s="685"/>
    </row>
    <row r="76" spans="1:4" ht="15" x14ac:dyDescent="0.25">
      <c r="A76" s="286"/>
      <c r="B76" s="285"/>
      <c r="C76" s="685"/>
      <c r="D76" s="685"/>
    </row>
    <row r="77" spans="1:4" ht="15" x14ac:dyDescent="0.25">
      <c r="A77" s="3"/>
      <c r="B77" s="285"/>
      <c r="C77" s="685"/>
      <c r="D77" s="685"/>
    </row>
    <row r="78" spans="1:4" ht="24.75" customHeight="1" x14ac:dyDescent="0.25">
      <c r="A78" s="440" t="s">
        <v>396</v>
      </c>
      <c r="B78" s="285"/>
      <c r="C78" s="685"/>
      <c r="D78" s="685"/>
    </row>
    <row r="79" spans="1:4" ht="12.75" hidden="1" customHeight="1" x14ac:dyDescent="0.25">
      <c r="A79" s="96" t="s">
        <v>672</v>
      </c>
      <c r="B79" s="285">
        <v>9213</v>
      </c>
      <c r="C79" s="685"/>
      <c r="D79" s="685"/>
    </row>
    <row r="80" spans="1:4" ht="15" x14ac:dyDescent="0.25">
      <c r="A80" s="96"/>
      <c r="B80" s="285"/>
      <c r="C80" s="685"/>
      <c r="D80" s="685"/>
    </row>
    <row r="81" spans="1:4" ht="15" x14ac:dyDescent="0.25">
      <c r="A81" s="96" t="s">
        <v>673</v>
      </c>
      <c r="B81" s="285">
        <v>9214</v>
      </c>
      <c r="C81" s="685"/>
      <c r="D81" s="685"/>
    </row>
    <row r="82" spans="1:4" ht="15" x14ac:dyDescent="0.25">
      <c r="A82" s="96"/>
      <c r="B82" s="285"/>
      <c r="C82" s="685"/>
      <c r="D82" s="685"/>
    </row>
    <row r="83" spans="1:4" ht="15" x14ac:dyDescent="0.25">
      <c r="A83" s="96" t="s">
        <v>674</v>
      </c>
      <c r="B83" s="285">
        <v>9215</v>
      </c>
      <c r="C83" s="685"/>
      <c r="D83" s="685"/>
    </row>
    <row r="84" spans="1:4" ht="15" x14ac:dyDescent="0.25">
      <c r="A84" s="96"/>
      <c r="B84" s="285"/>
      <c r="C84" s="685"/>
      <c r="D84" s="685"/>
    </row>
    <row r="85" spans="1:4" ht="15" x14ac:dyDescent="0.25">
      <c r="A85" s="96" t="s">
        <v>397</v>
      </c>
      <c r="B85" s="287">
        <v>9216</v>
      </c>
      <c r="C85" s="688"/>
      <c r="D85" s="688"/>
    </row>
    <row r="86" spans="1:4" x14ac:dyDescent="0.2">
      <c r="C86" s="706"/>
      <c r="D86" s="706"/>
    </row>
    <row r="87" spans="1:4" ht="24" x14ac:dyDescent="0.2">
      <c r="A87" s="443" t="s">
        <v>398</v>
      </c>
      <c r="B87" s="448" t="s">
        <v>113</v>
      </c>
      <c r="C87" s="707"/>
      <c r="D87" s="706"/>
    </row>
    <row r="88" spans="1:4" ht="15" x14ac:dyDescent="0.25">
      <c r="A88" s="444"/>
      <c r="B88" s="504"/>
      <c r="C88" s="707"/>
      <c r="D88" s="706"/>
    </row>
    <row r="89" spans="1:4" ht="15" x14ac:dyDescent="0.25">
      <c r="A89" s="444"/>
      <c r="B89" s="505"/>
      <c r="C89" s="707"/>
      <c r="D89" s="706"/>
    </row>
    <row r="90" spans="1:4" x14ac:dyDescent="0.2">
      <c r="A90" s="42"/>
      <c r="B90" s="174"/>
      <c r="C90" s="708"/>
      <c r="D90" s="706"/>
    </row>
    <row r="91" spans="1:4" ht="24" x14ac:dyDescent="0.2">
      <c r="A91" s="443" t="s">
        <v>857</v>
      </c>
      <c r="B91" s="448" t="s">
        <v>113</v>
      </c>
      <c r="C91" s="707"/>
      <c r="D91" s="706"/>
    </row>
    <row r="92" spans="1:4" ht="15" x14ac:dyDescent="0.25">
      <c r="A92" s="107"/>
      <c r="B92" s="504"/>
      <c r="C92" s="707"/>
      <c r="D92" s="706"/>
    </row>
    <row r="93" spans="1:4" ht="15" x14ac:dyDescent="0.25">
      <c r="A93" s="107"/>
      <c r="B93" s="505"/>
      <c r="C93" s="708"/>
      <c r="D93" s="706"/>
    </row>
    <row r="94" spans="1:4" x14ac:dyDescent="0.2">
      <c r="A94" s="107"/>
      <c r="B94" s="174"/>
      <c r="C94" s="708"/>
      <c r="D94" s="706"/>
    </row>
    <row r="95" spans="1:4" ht="24" x14ac:dyDescent="0.2">
      <c r="A95" s="443" t="s">
        <v>858</v>
      </c>
      <c r="B95"/>
      <c r="C95" s="706"/>
      <c r="D95" s="706"/>
    </row>
    <row r="96" spans="1:4" x14ac:dyDescent="0.2">
      <c r="B96" s="107"/>
      <c r="C96" s="707"/>
      <c r="D96" s="707"/>
    </row>
    <row r="97" spans="1:4" x14ac:dyDescent="0.2">
      <c r="A97" t="s">
        <v>859</v>
      </c>
      <c r="C97" s="706"/>
      <c r="D97" s="706"/>
    </row>
    <row r="98" spans="1:4" x14ac:dyDescent="0.2">
      <c r="C98" s="706"/>
      <c r="D98" s="706"/>
    </row>
    <row r="99" spans="1:4" x14ac:dyDescent="0.2">
      <c r="C99" s="706"/>
      <c r="D99" s="706"/>
    </row>
    <row r="100" spans="1:4" x14ac:dyDescent="0.2">
      <c r="C100" s="706"/>
      <c r="D100" s="706"/>
    </row>
    <row r="101" spans="1:4" x14ac:dyDescent="0.2">
      <c r="C101" s="706"/>
      <c r="D101" s="706"/>
    </row>
    <row r="102" spans="1:4" x14ac:dyDescent="0.2">
      <c r="A102" t="s">
        <v>860</v>
      </c>
      <c r="C102" s="706"/>
      <c r="D102" s="706"/>
    </row>
    <row r="103" spans="1:4" x14ac:dyDescent="0.2">
      <c r="C103" s="706"/>
      <c r="D103" s="706"/>
    </row>
    <row r="104" spans="1:4" x14ac:dyDescent="0.2">
      <c r="C104" s="706"/>
      <c r="D104" s="706"/>
    </row>
    <row r="105" spans="1:4" x14ac:dyDescent="0.2">
      <c r="C105" s="706"/>
      <c r="D105" s="706"/>
    </row>
    <row r="106" spans="1:4" x14ac:dyDescent="0.2">
      <c r="C106" s="706"/>
      <c r="D106" s="706"/>
    </row>
    <row r="107" spans="1:4" x14ac:dyDescent="0.2">
      <c r="A107" s="443" t="s">
        <v>1056</v>
      </c>
      <c r="B107" s="445" t="s">
        <v>675</v>
      </c>
      <c r="C107" s="709" t="s">
        <v>113</v>
      </c>
      <c r="D107" s="706"/>
    </row>
    <row r="108" spans="1:4" ht="15" x14ac:dyDescent="0.25">
      <c r="A108" t="s">
        <v>862</v>
      </c>
      <c r="B108" s="990">
        <v>9220</v>
      </c>
      <c r="C108" s="710"/>
      <c r="D108" s="706"/>
    </row>
    <row r="109" spans="1:4" ht="15" x14ac:dyDescent="0.25">
      <c r="A109" t="s">
        <v>399</v>
      </c>
      <c r="B109" s="991"/>
      <c r="C109" s="711"/>
      <c r="D109" s="706"/>
    </row>
    <row r="110" spans="1:4" x14ac:dyDescent="0.2">
      <c r="C110" s="706"/>
      <c r="D110" s="706"/>
    </row>
    <row r="111" spans="1:4" x14ac:dyDescent="0.2">
      <c r="C111" s="706"/>
      <c r="D111" s="706"/>
    </row>
    <row r="112" spans="1:4" x14ac:dyDescent="0.2">
      <c r="C112" s="706"/>
      <c r="D112" s="706"/>
    </row>
    <row r="113" spans="1:4" x14ac:dyDescent="0.2">
      <c r="C113" s="706"/>
      <c r="D113" s="706"/>
    </row>
    <row r="114" spans="1:4" ht="24" x14ac:dyDescent="0.2">
      <c r="A114" s="443" t="s">
        <v>863</v>
      </c>
      <c r="B114" s="448" t="s">
        <v>113</v>
      </c>
      <c r="C114" s="706"/>
      <c r="D114" s="706"/>
    </row>
    <row r="115" spans="1:4" x14ac:dyDescent="0.2">
      <c r="B115" s="446"/>
      <c r="C115" s="706"/>
      <c r="D115" s="706"/>
    </row>
    <row r="116" spans="1:4" x14ac:dyDescent="0.2">
      <c r="B116" s="447"/>
      <c r="C116" s="706"/>
      <c r="D116" s="706"/>
    </row>
    <row r="117" spans="1:4" x14ac:dyDescent="0.2">
      <c r="C117" s="706"/>
      <c r="D117" s="706"/>
    </row>
    <row r="118" spans="1:4" x14ac:dyDescent="0.2">
      <c r="C118" s="706"/>
      <c r="D118" s="706"/>
    </row>
    <row r="119" spans="1:4" x14ac:dyDescent="0.2">
      <c r="C119" s="706"/>
      <c r="D119" s="706"/>
    </row>
    <row r="120" spans="1:4" ht="24" x14ac:dyDescent="0.2">
      <c r="A120" s="443" t="s">
        <v>864</v>
      </c>
      <c r="B120" s="448" t="s">
        <v>113</v>
      </c>
      <c r="C120" s="706"/>
      <c r="D120" s="706"/>
    </row>
    <row r="121" spans="1:4" x14ac:dyDescent="0.2">
      <c r="B121" s="446"/>
      <c r="C121" s="706"/>
      <c r="D121" s="706"/>
    </row>
    <row r="122" spans="1:4" x14ac:dyDescent="0.2">
      <c r="B122" s="447"/>
      <c r="C122" s="706"/>
      <c r="D122" s="706"/>
    </row>
    <row r="123" spans="1:4" x14ac:dyDescent="0.2">
      <c r="C123" s="706"/>
      <c r="D123" s="706"/>
    </row>
    <row r="124" spans="1:4" x14ac:dyDescent="0.2">
      <c r="C124" s="706"/>
      <c r="D124" s="706"/>
    </row>
    <row r="125" spans="1:4" x14ac:dyDescent="0.2">
      <c r="A125" s="443" t="s">
        <v>865</v>
      </c>
      <c r="B125" s="448" t="s">
        <v>113</v>
      </c>
      <c r="C125" s="706"/>
      <c r="D125" s="706"/>
    </row>
    <row r="126" spans="1:4" ht="38.25" x14ac:dyDescent="0.2">
      <c r="A126" s="339" t="s">
        <v>861</v>
      </c>
      <c r="B126" s="446"/>
      <c r="C126" s="706"/>
      <c r="D126" s="706"/>
    </row>
    <row r="127" spans="1:4" x14ac:dyDescent="0.2">
      <c r="B127" s="447"/>
      <c r="C127" s="706"/>
      <c r="D127" s="706"/>
    </row>
    <row r="128" spans="1:4" x14ac:dyDescent="0.2">
      <c r="B128" s="449"/>
      <c r="C128" s="706"/>
      <c r="D128" s="706"/>
    </row>
    <row r="129" spans="1:4" ht="24" x14ac:dyDescent="0.2">
      <c r="A129" s="443" t="s">
        <v>866</v>
      </c>
      <c r="B129" s="448" t="s">
        <v>113</v>
      </c>
      <c r="C129" s="706"/>
      <c r="D129" s="706"/>
    </row>
    <row r="130" spans="1:4" x14ac:dyDescent="0.2">
      <c r="B130" s="446"/>
      <c r="C130" s="706"/>
      <c r="D130" s="706"/>
    </row>
    <row r="131" spans="1:4" x14ac:dyDescent="0.2">
      <c r="B131" s="447"/>
      <c r="C131" s="706"/>
      <c r="D131" s="706"/>
    </row>
  </sheetData>
  <protectedRanges>
    <protectedRange sqref="E1:IV1 C1:D2 C132:D65536 A1:D1" name="Plage2"/>
    <protectedRange sqref="B87:C89 B91:B93 C119:D131 C97:C105 B114:B116 D97:D118 C107:C118 C90 C3:D85" name="Plage2_1"/>
  </protectedRanges>
  <mergeCells count="2">
    <mergeCell ref="B1:C1"/>
    <mergeCell ref="B108:B109"/>
  </mergeCells>
  <phoneticPr fontId="0" type="noConversion"/>
  <pageMargins left="0.7" right="0.7" top="0.75" bottom="0.75" header="0.3" footer="0.3"/>
  <pageSetup paperSize="9" scale="67" fitToHeight="0" orientation="portrait" r:id="rId1"/>
  <rowBreaks count="1" manualBreakCount="1">
    <brk id="68"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H121"/>
  <sheetViews>
    <sheetView zoomScaleNormal="100" workbookViewId="0">
      <selection activeCell="B1" sqref="B1:C1"/>
    </sheetView>
  </sheetViews>
  <sheetFormatPr defaultColWidth="11.42578125" defaultRowHeight="12.75" x14ac:dyDescent="0.2"/>
  <cols>
    <col min="1" max="1" width="68.28515625" customWidth="1"/>
    <col min="2" max="2" width="9.140625" style="235" customWidth="1"/>
    <col min="3" max="3" width="11.42578125" customWidth="1"/>
    <col min="4" max="4" width="14.140625" style="68" customWidth="1"/>
  </cols>
  <sheetData>
    <row r="1" spans="1:8" x14ac:dyDescent="0.2">
      <c r="A1" s="296" t="s">
        <v>78</v>
      </c>
      <c r="B1" s="868" t="str">
        <f>'1.'!U20</f>
        <v>0466398071</v>
      </c>
      <c r="C1" s="878"/>
      <c r="D1" s="369" t="s">
        <v>1198</v>
      </c>
      <c r="E1" s="25"/>
      <c r="F1" s="25"/>
      <c r="G1" s="25"/>
      <c r="H1" s="44"/>
    </row>
    <row r="2" spans="1:8" ht="24" x14ac:dyDescent="0.2">
      <c r="A2" s="443" t="s">
        <v>867</v>
      </c>
      <c r="B2" s="825"/>
      <c r="C2" s="712"/>
      <c r="D2" s="702"/>
      <c r="E2" s="25"/>
      <c r="F2" s="25"/>
      <c r="G2" s="25"/>
      <c r="H2" s="44"/>
    </row>
    <row r="3" spans="1:8" x14ac:dyDescent="0.2">
      <c r="A3" s="62" t="s">
        <v>676</v>
      </c>
      <c r="B3" s="218" t="s">
        <v>36</v>
      </c>
      <c r="C3" s="713" t="s">
        <v>113</v>
      </c>
      <c r="D3" s="713" t="s">
        <v>79</v>
      </c>
    </row>
    <row r="4" spans="1:8" ht="15" x14ac:dyDescent="0.25">
      <c r="B4" s="289"/>
      <c r="C4" s="685"/>
      <c r="D4" s="685"/>
    </row>
    <row r="5" spans="1:8" ht="15" x14ac:dyDescent="0.25">
      <c r="A5" s="3"/>
      <c r="B5" s="285"/>
      <c r="C5" s="685"/>
      <c r="D5" s="685"/>
    </row>
    <row r="6" spans="1:8" ht="15" x14ac:dyDescent="0.25">
      <c r="A6" s="286" t="s">
        <v>400</v>
      </c>
      <c r="B6" s="290" t="s">
        <v>3</v>
      </c>
      <c r="C6" s="685">
        <f>C8+C10+C12</f>
        <v>0</v>
      </c>
      <c r="D6" s="704">
        <f>D8+D10+D12</f>
        <v>0</v>
      </c>
    </row>
    <row r="7" spans="1:8" ht="15" x14ac:dyDescent="0.25">
      <c r="A7" s="3"/>
      <c r="B7" s="285"/>
      <c r="C7" s="685"/>
      <c r="D7" s="685"/>
    </row>
    <row r="8" spans="1:8" ht="15" x14ac:dyDescent="0.25">
      <c r="A8" s="3" t="s">
        <v>401</v>
      </c>
      <c r="B8" s="291" t="s">
        <v>661</v>
      </c>
      <c r="C8" s="685"/>
      <c r="D8" s="685"/>
    </row>
    <row r="9" spans="1:8" ht="15" x14ac:dyDescent="0.25">
      <c r="A9" s="3"/>
      <c r="B9" s="285"/>
      <c r="C9" s="685"/>
      <c r="D9" s="685"/>
    </row>
    <row r="10" spans="1:8" ht="15" x14ac:dyDescent="0.25">
      <c r="A10" s="3" t="s">
        <v>402</v>
      </c>
      <c r="B10" s="285">
        <v>9271</v>
      </c>
      <c r="C10" s="685"/>
      <c r="D10" s="685"/>
    </row>
    <row r="11" spans="1:8" ht="15" x14ac:dyDescent="0.25">
      <c r="A11" s="3"/>
      <c r="B11" s="285"/>
      <c r="C11" s="685"/>
      <c r="D11" s="685"/>
    </row>
    <row r="12" spans="1:8" ht="15" x14ac:dyDescent="0.25">
      <c r="A12" s="3" t="s">
        <v>403</v>
      </c>
      <c r="B12" s="285">
        <v>9281</v>
      </c>
      <c r="C12" s="685"/>
      <c r="D12" s="685"/>
    </row>
    <row r="13" spans="1:8" ht="15" x14ac:dyDescent="0.25">
      <c r="A13" s="3"/>
      <c r="B13" s="285"/>
      <c r="C13" s="685"/>
      <c r="D13" s="685"/>
    </row>
    <row r="14" spans="1:8" ht="15" x14ac:dyDescent="0.25">
      <c r="A14" s="286" t="s">
        <v>911</v>
      </c>
      <c r="B14" s="285">
        <v>9291</v>
      </c>
      <c r="C14" s="685">
        <f>C16+C18</f>
        <v>0</v>
      </c>
      <c r="D14" s="704">
        <f>D16+D18</f>
        <v>0</v>
      </c>
    </row>
    <row r="15" spans="1:8" ht="15" x14ac:dyDescent="0.25">
      <c r="A15" s="3"/>
      <c r="B15" s="285"/>
      <c r="C15" s="685"/>
      <c r="D15" s="685"/>
    </row>
    <row r="16" spans="1:8" ht="15" x14ac:dyDescent="0.25">
      <c r="A16" s="3" t="s">
        <v>404</v>
      </c>
      <c r="B16" s="285">
        <v>9301</v>
      </c>
      <c r="C16" s="685"/>
      <c r="D16" s="685"/>
    </row>
    <row r="17" spans="1:4" ht="15" x14ac:dyDescent="0.25">
      <c r="A17" s="3"/>
      <c r="B17" s="285"/>
      <c r="C17" s="685"/>
      <c r="D17" s="685"/>
    </row>
    <row r="18" spans="1:4" ht="15" x14ac:dyDescent="0.25">
      <c r="A18" s="3" t="s">
        <v>405</v>
      </c>
      <c r="B18" s="285">
        <v>9311</v>
      </c>
      <c r="C18" s="685"/>
      <c r="D18" s="685"/>
    </row>
    <row r="19" spans="1:4" ht="15" x14ac:dyDescent="0.25">
      <c r="A19" s="3"/>
      <c r="B19" s="285"/>
      <c r="C19" s="685"/>
      <c r="D19" s="685"/>
    </row>
    <row r="20" spans="1:4" ht="15" x14ac:dyDescent="0.25">
      <c r="A20" s="286" t="s">
        <v>406</v>
      </c>
      <c r="B20" s="285">
        <v>9321</v>
      </c>
      <c r="C20" s="685">
        <f>C22+C24</f>
        <v>0</v>
      </c>
      <c r="D20" s="704">
        <f>D22+D24</f>
        <v>0</v>
      </c>
    </row>
    <row r="21" spans="1:4" ht="15" x14ac:dyDescent="0.25">
      <c r="A21" s="3"/>
      <c r="B21" s="285"/>
      <c r="C21" s="685"/>
      <c r="D21" s="685"/>
    </row>
    <row r="22" spans="1:4" ht="15" x14ac:dyDescent="0.25">
      <c r="A22" s="3" t="s">
        <v>407</v>
      </c>
      <c r="B22" s="285">
        <v>9331</v>
      </c>
      <c r="C22" s="685"/>
      <c r="D22" s="685"/>
    </row>
    <row r="23" spans="1:4" ht="15" x14ac:dyDescent="0.25">
      <c r="A23" s="3"/>
      <c r="B23" s="285"/>
      <c r="C23" s="685"/>
      <c r="D23" s="685"/>
    </row>
    <row r="24" spans="1:4" ht="15" x14ac:dyDescent="0.25">
      <c r="A24" s="3" t="s">
        <v>408</v>
      </c>
      <c r="B24" s="285">
        <v>9341</v>
      </c>
      <c r="C24" s="685"/>
      <c r="D24" s="685"/>
    </row>
    <row r="25" spans="1:4" ht="15" x14ac:dyDescent="0.25">
      <c r="A25" s="3"/>
      <c r="B25" s="285"/>
      <c r="C25" s="685"/>
      <c r="D25" s="685"/>
    </row>
    <row r="26" spans="1:4" ht="15" x14ac:dyDescent="0.25">
      <c r="A26" s="286" t="s">
        <v>409</v>
      </c>
      <c r="B26" s="285">
        <v>9351</v>
      </c>
      <c r="C26" s="685">
        <f>C28+C30</f>
        <v>0</v>
      </c>
      <c r="D26" s="704">
        <f>D28+D30</f>
        <v>0</v>
      </c>
    </row>
    <row r="27" spans="1:4" ht="15" x14ac:dyDescent="0.25">
      <c r="A27" s="3"/>
      <c r="B27" s="285"/>
      <c r="C27" s="685"/>
      <c r="D27" s="685"/>
    </row>
    <row r="28" spans="1:4" ht="15" x14ac:dyDescent="0.25">
      <c r="A28" s="3" t="s">
        <v>410</v>
      </c>
      <c r="B28" s="285">
        <v>9361</v>
      </c>
      <c r="C28" s="685"/>
      <c r="D28" s="685"/>
    </row>
    <row r="29" spans="1:4" ht="15" x14ac:dyDescent="0.25">
      <c r="A29" s="3"/>
      <c r="B29" s="285"/>
      <c r="C29" s="685"/>
      <c r="D29" s="685"/>
    </row>
    <row r="30" spans="1:4" ht="15" x14ac:dyDescent="0.25">
      <c r="A30" s="3" t="s">
        <v>405</v>
      </c>
      <c r="B30" s="285">
        <v>9371</v>
      </c>
      <c r="C30" s="685"/>
      <c r="D30" s="685"/>
    </row>
    <row r="31" spans="1:4" ht="15" x14ac:dyDescent="0.25">
      <c r="A31" s="3"/>
      <c r="B31" s="285"/>
      <c r="C31" s="685"/>
      <c r="D31" s="685"/>
    </row>
    <row r="32" spans="1:4" ht="15" x14ac:dyDescent="0.25">
      <c r="A32" s="286" t="s">
        <v>411</v>
      </c>
      <c r="B32" s="285"/>
      <c r="C32" s="685"/>
      <c r="D32" s="685"/>
    </row>
    <row r="33" spans="1:4" ht="15" x14ac:dyDescent="0.25">
      <c r="A33" s="3"/>
      <c r="B33" s="285"/>
      <c r="C33" s="685"/>
      <c r="D33" s="685"/>
    </row>
    <row r="34" spans="1:4" ht="15" x14ac:dyDescent="0.25">
      <c r="A34" s="96" t="s">
        <v>1057</v>
      </c>
      <c r="B34" s="285"/>
      <c r="C34" s="685"/>
      <c r="D34" s="685"/>
    </row>
    <row r="35" spans="1:4" ht="15" x14ac:dyDescent="0.25">
      <c r="A35" s="3" t="s">
        <v>412</v>
      </c>
      <c r="B35" s="285">
        <v>9381</v>
      </c>
      <c r="C35" s="685"/>
      <c r="D35" s="685"/>
    </row>
    <row r="36" spans="1:4" ht="15" x14ac:dyDescent="0.25">
      <c r="A36" s="3"/>
      <c r="B36" s="285"/>
      <c r="C36" s="685"/>
      <c r="D36" s="685"/>
    </row>
    <row r="37" spans="1:4" ht="15" x14ac:dyDescent="0.25">
      <c r="A37" s="3" t="s">
        <v>413</v>
      </c>
      <c r="B37" s="285"/>
      <c r="C37" s="685"/>
      <c r="D37" s="685"/>
    </row>
    <row r="38" spans="1:4" ht="15" x14ac:dyDescent="0.25">
      <c r="A38" s="96" t="s">
        <v>1058</v>
      </c>
      <c r="B38" s="285">
        <v>9391</v>
      </c>
      <c r="C38" s="685"/>
      <c r="D38" s="685"/>
    </row>
    <row r="39" spans="1:4" ht="15" x14ac:dyDescent="0.25">
      <c r="A39" s="3"/>
      <c r="B39" s="285"/>
      <c r="C39" s="685"/>
      <c r="D39" s="685"/>
    </row>
    <row r="40" spans="1:4" ht="15" x14ac:dyDescent="0.25">
      <c r="A40" s="286" t="s">
        <v>414</v>
      </c>
      <c r="B40" s="285">
        <v>9401</v>
      </c>
      <c r="C40" s="685"/>
      <c r="D40" s="685"/>
    </row>
    <row r="41" spans="1:4" ht="15" x14ac:dyDescent="0.25">
      <c r="A41" s="3"/>
      <c r="B41" s="285"/>
      <c r="C41" s="685"/>
      <c r="D41" s="685"/>
    </row>
    <row r="42" spans="1:4" ht="15" x14ac:dyDescent="0.25">
      <c r="A42" s="286" t="s">
        <v>415</v>
      </c>
      <c r="B42" s="285"/>
      <c r="C42" s="685"/>
      <c r="D42" s="685"/>
    </row>
    <row r="43" spans="1:4" ht="15" x14ac:dyDescent="0.25">
      <c r="A43" s="3"/>
      <c r="B43" s="285"/>
      <c r="C43" s="685"/>
      <c r="D43" s="685"/>
    </row>
    <row r="44" spans="1:4" ht="15" x14ac:dyDescent="0.25">
      <c r="A44" s="3" t="s">
        <v>416</v>
      </c>
      <c r="B44" s="285">
        <v>9421</v>
      </c>
      <c r="C44" s="685"/>
      <c r="D44" s="685"/>
    </row>
    <row r="45" spans="1:4" ht="15" x14ac:dyDescent="0.25">
      <c r="A45" s="3"/>
      <c r="B45" s="285"/>
      <c r="C45" s="685"/>
      <c r="D45" s="685"/>
    </row>
    <row r="46" spans="1:4" ht="15" x14ac:dyDescent="0.25">
      <c r="A46" s="3" t="s">
        <v>417</v>
      </c>
      <c r="B46" s="285">
        <v>9431</v>
      </c>
      <c r="C46" s="685"/>
      <c r="D46" s="685"/>
    </row>
    <row r="47" spans="1:4" ht="15" x14ac:dyDescent="0.25">
      <c r="A47" s="3"/>
      <c r="B47" s="285"/>
      <c r="C47" s="685"/>
      <c r="D47" s="685"/>
    </row>
    <row r="48" spans="1:4" ht="15" x14ac:dyDescent="0.25">
      <c r="A48" s="3" t="s">
        <v>418</v>
      </c>
      <c r="B48" s="285">
        <v>9441</v>
      </c>
      <c r="C48" s="685"/>
      <c r="D48" s="685"/>
    </row>
    <row r="49" spans="1:4" ht="15" x14ac:dyDescent="0.25">
      <c r="A49" s="3"/>
      <c r="B49" s="285"/>
      <c r="C49" s="685"/>
      <c r="D49" s="685"/>
    </row>
    <row r="50" spans="1:4" ht="15" x14ac:dyDescent="0.25">
      <c r="A50" s="3" t="s">
        <v>419</v>
      </c>
      <c r="B50" s="285">
        <v>9461</v>
      </c>
      <c r="C50" s="685"/>
      <c r="D50" s="685"/>
    </row>
    <row r="51" spans="1:4" ht="15" x14ac:dyDescent="0.25">
      <c r="A51" s="3"/>
      <c r="B51" s="285"/>
      <c r="C51" s="685"/>
      <c r="D51" s="685"/>
    </row>
    <row r="52" spans="1:4" ht="15" x14ac:dyDescent="0.25">
      <c r="A52" s="3" t="s">
        <v>420</v>
      </c>
      <c r="B52" s="285">
        <v>9471</v>
      </c>
      <c r="C52" s="685"/>
      <c r="D52" s="685"/>
    </row>
    <row r="53" spans="1:4" ht="15" x14ac:dyDescent="0.25">
      <c r="A53" s="3"/>
      <c r="B53" s="285"/>
      <c r="C53" s="685"/>
      <c r="D53" s="685"/>
    </row>
    <row r="54" spans="1:4" ht="15" x14ac:dyDescent="0.25">
      <c r="A54" s="286" t="s">
        <v>421</v>
      </c>
      <c r="B54" s="285"/>
      <c r="C54" s="685"/>
      <c r="D54" s="685"/>
    </row>
    <row r="55" spans="1:4" ht="15" x14ac:dyDescent="0.25">
      <c r="A55" s="3"/>
      <c r="B55" s="285"/>
      <c r="C55" s="685"/>
      <c r="D55" s="685"/>
    </row>
    <row r="56" spans="1:4" ht="15" x14ac:dyDescent="0.25">
      <c r="A56" s="3" t="s">
        <v>422</v>
      </c>
      <c r="B56" s="285">
        <v>9481</v>
      </c>
      <c r="C56" s="685"/>
      <c r="D56" s="685"/>
    </row>
    <row r="57" spans="1:4" ht="15" x14ac:dyDescent="0.25">
      <c r="A57" s="3"/>
      <c r="B57" s="285"/>
      <c r="C57" s="685"/>
      <c r="D57" s="685"/>
    </row>
    <row r="58" spans="1:4" ht="15" x14ac:dyDescent="0.25">
      <c r="A58" s="3" t="s">
        <v>423</v>
      </c>
      <c r="B58" s="285">
        <v>9491</v>
      </c>
      <c r="C58" s="685"/>
      <c r="D58" s="685"/>
    </row>
    <row r="59" spans="1:4" x14ac:dyDescent="0.2">
      <c r="A59" s="64"/>
      <c r="B59" s="337"/>
      <c r="C59" s="702"/>
      <c r="D59" s="702"/>
    </row>
    <row r="60" spans="1:4" x14ac:dyDescent="0.2">
      <c r="A60" s="101" t="s">
        <v>904</v>
      </c>
      <c r="B60" s="218" t="s">
        <v>36</v>
      </c>
      <c r="C60" s="713" t="s">
        <v>113</v>
      </c>
      <c r="D60" s="713" t="s">
        <v>79</v>
      </c>
    </row>
    <row r="61" spans="1:4" ht="7.5" customHeight="1" x14ac:dyDescent="0.25">
      <c r="A61" s="3"/>
      <c r="B61" s="232"/>
      <c r="C61" s="685"/>
      <c r="D61" s="685"/>
    </row>
    <row r="62" spans="1:4" ht="5.25" customHeight="1" x14ac:dyDescent="0.25">
      <c r="A62" s="3"/>
      <c r="B62" s="232"/>
      <c r="C62" s="685"/>
      <c r="D62" s="685"/>
    </row>
    <row r="63" spans="1:4" ht="15" x14ac:dyDescent="0.25">
      <c r="A63" s="286" t="s">
        <v>400</v>
      </c>
      <c r="B63" s="232">
        <v>9253</v>
      </c>
      <c r="C63" s="685">
        <f>C65+C67+C69</f>
        <v>0</v>
      </c>
      <c r="D63" s="704">
        <f>D65+D67+D69</f>
        <v>0</v>
      </c>
    </row>
    <row r="64" spans="1:4" ht="6" customHeight="1" x14ac:dyDescent="0.25">
      <c r="A64" s="3"/>
      <c r="B64" s="232"/>
      <c r="C64" s="685"/>
      <c r="D64" s="685"/>
    </row>
    <row r="65" spans="1:5" ht="15" x14ac:dyDescent="0.25">
      <c r="A65" s="3" t="s">
        <v>401</v>
      </c>
      <c r="B65" s="253">
        <v>9263</v>
      </c>
      <c r="C65" s="685"/>
      <c r="D65" s="685"/>
      <c r="E65" s="42"/>
    </row>
    <row r="66" spans="1:5" ht="7.5" customHeight="1" x14ac:dyDescent="0.25">
      <c r="A66" s="3"/>
      <c r="B66" s="232"/>
      <c r="C66" s="685"/>
      <c r="D66" s="685"/>
      <c r="E66" s="42"/>
    </row>
    <row r="67" spans="1:5" ht="15" x14ac:dyDescent="0.25">
      <c r="A67" s="3" t="s">
        <v>402</v>
      </c>
      <c r="B67" s="232">
        <v>9273</v>
      </c>
      <c r="C67" s="685"/>
      <c r="D67" s="685"/>
      <c r="E67" s="42"/>
    </row>
    <row r="68" spans="1:5" ht="5.25" customHeight="1" x14ac:dyDescent="0.25">
      <c r="A68" s="3"/>
      <c r="B68" s="232"/>
      <c r="C68" s="685"/>
      <c r="D68" s="685"/>
      <c r="E68" s="42"/>
    </row>
    <row r="69" spans="1:5" ht="15" x14ac:dyDescent="0.25">
      <c r="A69" s="3" t="s">
        <v>403</v>
      </c>
      <c r="B69" s="232">
        <v>9283</v>
      </c>
      <c r="C69" s="685"/>
      <c r="D69" s="685"/>
      <c r="E69" s="42"/>
    </row>
    <row r="70" spans="1:5" ht="6.75" customHeight="1" x14ac:dyDescent="0.25">
      <c r="A70" s="3"/>
      <c r="B70" s="232"/>
      <c r="C70" s="685"/>
      <c r="D70" s="685"/>
      <c r="E70" s="42"/>
    </row>
    <row r="71" spans="1:5" ht="15" x14ac:dyDescent="0.25">
      <c r="A71" s="286" t="s">
        <v>911</v>
      </c>
      <c r="B71" s="232">
        <v>9293</v>
      </c>
      <c r="C71" s="685">
        <f>C73+C75</f>
        <v>0</v>
      </c>
      <c r="D71" s="704">
        <f>D73+D75</f>
        <v>0</v>
      </c>
      <c r="E71" s="42"/>
    </row>
    <row r="72" spans="1:5" ht="6.75" customHeight="1" x14ac:dyDescent="0.25">
      <c r="A72" s="3"/>
      <c r="B72" s="232"/>
      <c r="C72" s="685"/>
      <c r="D72" s="685"/>
    </row>
    <row r="73" spans="1:5" ht="15" x14ac:dyDescent="0.25">
      <c r="A73" s="3" t="s">
        <v>404</v>
      </c>
      <c r="B73" s="232">
        <v>9303</v>
      </c>
      <c r="C73" s="685"/>
      <c r="D73" s="685"/>
    </row>
    <row r="74" spans="1:5" ht="6.75" customHeight="1" x14ac:dyDescent="0.25">
      <c r="A74" s="3"/>
      <c r="B74" s="232"/>
      <c r="C74" s="685"/>
      <c r="D74" s="685"/>
    </row>
    <row r="75" spans="1:5" ht="15" x14ac:dyDescent="0.25">
      <c r="A75" s="3" t="s">
        <v>405</v>
      </c>
      <c r="B75" s="232">
        <v>9313</v>
      </c>
      <c r="C75" s="685"/>
      <c r="D75" s="685"/>
    </row>
    <row r="76" spans="1:5" ht="7.5" customHeight="1" x14ac:dyDescent="0.25">
      <c r="A76" s="3"/>
      <c r="B76" s="232"/>
      <c r="C76" s="685"/>
      <c r="D76" s="685"/>
    </row>
    <row r="77" spans="1:5" ht="15" x14ac:dyDescent="0.25">
      <c r="A77" s="286" t="s">
        <v>409</v>
      </c>
      <c r="B77" s="232">
        <v>9353</v>
      </c>
      <c r="C77" s="685">
        <f>C79+C81</f>
        <v>0</v>
      </c>
      <c r="D77" s="704">
        <f>D79+D81</f>
        <v>0</v>
      </c>
    </row>
    <row r="78" spans="1:5" ht="7.5" customHeight="1" x14ac:dyDescent="0.25">
      <c r="A78" s="3"/>
      <c r="B78" s="232"/>
      <c r="C78" s="685"/>
      <c r="D78" s="685"/>
    </row>
    <row r="79" spans="1:5" ht="15" x14ac:dyDescent="0.25">
      <c r="A79" s="3" t="s">
        <v>410</v>
      </c>
      <c r="B79" s="232">
        <v>9363</v>
      </c>
      <c r="C79" s="685"/>
      <c r="D79" s="685"/>
    </row>
    <row r="80" spans="1:5" ht="6.75" customHeight="1" x14ac:dyDescent="0.25">
      <c r="A80" s="3"/>
      <c r="B80" s="232"/>
      <c r="C80" s="685"/>
      <c r="D80" s="685"/>
    </row>
    <row r="81" spans="1:4" ht="15" x14ac:dyDescent="0.25">
      <c r="A81" s="3" t="s">
        <v>405</v>
      </c>
      <c r="B81" s="232">
        <v>9373</v>
      </c>
      <c r="C81" s="685"/>
      <c r="D81" s="685"/>
    </row>
    <row r="82" spans="1:4" ht="15" x14ac:dyDescent="0.25">
      <c r="A82" s="3"/>
      <c r="B82" s="232"/>
      <c r="C82" s="685"/>
      <c r="D82" s="685"/>
    </row>
    <row r="83" spans="1:4" ht="15" x14ac:dyDescent="0.25">
      <c r="A83" s="286" t="s">
        <v>411</v>
      </c>
      <c r="B83" s="232"/>
      <c r="C83" s="685"/>
      <c r="D83" s="685"/>
    </row>
    <row r="84" spans="1:4" ht="15" x14ac:dyDescent="0.25">
      <c r="A84" s="3"/>
      <c r="B84" s="232"/>
      <c r="C84" s="685"/>
      <c r="D84" s="685"/>
    </row>
    <row r="85" spans="1:4" ht="15" x14ac:dyDescent="0.25">
      <c r="A85" s="96" t="s">
        <v>1057</v>
      </c>
      <c r="B85" s="232"/>
      <c r="C85" s="685"/>
      <c r="D85" s="685"/>
    </row>
    <row r="86" spans="1:4" ht="15" x14ac:dyDescent="0.25">
      <c r="A86" s="96" t="s">
        <v>1059</v>
      </c>
      <c r="B86" s="232">
        <v>9383</v>
      </c>
      <c r="C86" s="685"/>
      <c r="D86" s="685"/>
    </row>
    <row r="87" spans="1:4" ht="15" x14ac:dyDescent="0.25">
      <c r="A87" s="3"/>
      <c r="B87" s="232"/>
      <c r="C87" s="685"/>
      <c r="D87" s="685"/>
    </row>
    <row r="88" spans="1:4" ht="15" x14ac:dyDescent="0.25">
      <c r="A88" s="96" t="s">
        <v>1060</v>
      </c>
      <c r="B88" s="232"/>
      <c r="C88" s="685"/>
      <c r="D88" s="685"/>
    </row>
    <row r="89" spans="1:4" ht="15" x14ac:dyDescent="0.25">
      <c r="A89" s="96" t="s">
        <v>1058</v>
      </c>
      <c r="B89" s="232">
        <v>9393</v>
      </c>
      <c r="C89" s="685"/>
      <c r="D89" s="685"/>
    </row>
    <row r="90" spans="1:4" ht="15" x14ac:dyDescent="0.25">
      <c r="A90" s="3"/>
      <c r="B90" s="232"/>
      <c r="C90" s="685"/>
      <c r="D90" s="685"/>
    </row>
    <row r="91" spans="1:4" ht="15" x14ac:dyDescent="0.25">
      <c r="A91" s="286" t="s">
        <v>912</v>
      </c>
      <c r="B91" s="232">
        <v>9403</v>
      </c>
      <c r="C91" s="685"/>
      <c r="D91" s="685"/>
    </row>
    <row r="92" spans="1:4" ht="15" x14ac:dyDescent="0.25">
      <c r="A92" s="3"/>
      <c r="B92" s="255"/>
      <c r="C92" s="688"/>
      <c r="D92" s="688"/>
    </row>
    <row r="93" spans="1:4" x14ac:dyDescent="0.2">
      <c r="B93"/>
      <c r="C93" s="706"/>
      <c r="D93" s="706"/>
    </row>
    <row r="94" spans="1:4" x14ac:dyDescent="0.2">
      <c r="A94" s="101" t="s">
        <v>677</v>
      </c>
      <c r="B94" s="281" t="s">
        <v>36</v>
      </c>
      <c r="C94" s="714" t="s">
        <v>113</v>
      </c>
      <c r="D94" s="715" t="s">
        <v>79</v>
      </c>
    </row>
    <row r="95" spans="1:4" ht="6" customHeight="1" x14ac:dyDescent="0.25">
      <c r="A95" s="3"/>
      <c r="B95" s="285"/>
      <c r="C95" s="685"/>
      <c r="D95" s="685"/>
    </row>
    <row r="96" spans="1:4" ht="15" x14ac:dyDescent="0.25">
      <c r="A96" s="286" t="s">
        <v>400</v>
      </c>
      <c r="B96" s="285">
        <v>9252</v>
      </c>
      <c r="C96" s="685">
        <f>C98+C100+C102</f>
        <v>0</v>
      </c>
      <c r="D96" s="704">
        <f>D98+D100+D102</f>
        <v>0</v>
      </c>
    </row>
    <row r="97" spans="1:4" ht="5.25" customHeight="1" x14ac:dyDescent="0.25">
      <c r="A97" s="3"/>
      <c r="B97" s="285"/>
      <c r="C97" s="685"/>
      <c r="D97" s="685"/>
    </row>
    <row r="98" spans="1:4" ht="15" x14ac:dyDescent="0.25">
      <c r="A98" s="3" t="s">
        <v>401</v>
      </c>
      <c r="B98" s="291">
        <v>9262</v>
      </c>
      <c r="C98" s="685"/>
      <c r="D98" s="685"/>
    </row>
    <row r="99" spans="1:4" ht="5.25" customHeight="1" x14ac:dyDescent="0.25">
      <c r="A99" s="3"/>
      <c r="B99" s="285"/>
      <c r="C99" s="685"/>
      <c r="D99" s="685"/>
    </row>
    <row r="100" spans="1:4" ht="15" x14ac:dyDescent="0.25">
      <c r="A100" s="3" t="s">
        <v>402</v>
      </c>
      <c r="B100" s="285">
        <v>9272</v>
      </c>
      <c r="C100" s="685"/>
      <c r="D100" s="685"/>
    </row>
    <row r="101" spans="1:4" ht="9" customHeight="1" x14ac:dyDescent="0.25">
      <c r="A101" s="3"/>
      <c r="B101" s="285"/>
      <c r="C101" s="685"/>
      <c r="D101" s="685"/>
    </row>
    <row r="102" spans="1:4" ht="15" x14ac:dyDescent="0.25">
      <c r="A102" s="3" t="s">
        <v>403</v>
      </c>
      <c r="B102" s="285">
        <v>9282</v>
      </c>
      <c r="C102" s="685"/>
      <c r="D102" s="685"/>
    </row>
    <row r="103" spans="1:4" ht="4.5" customHeight="1" x14ac:dyDescent="0.25">
      <c r="A103" s="3"/>
      <c r="B103" s="285"/>
      <c r="C103" s="685"/>
      <c r="D103" s="685"/>
    </row>
    <row r="104" spans="1:4" ht="15" x14ac:dyDescent="0.25">
      <c r="A104" s="286" t="s">
        <v>424</v>
      </c>
      <c r="B104" s="285">
        <v>9292</v>
      </c>
      <c r="C104" s="685">
        <f>C106+C108</f>
        <v>0</v>
      </c>
      <c r="D104" s="704">
        <f>D106+D108</f>
        <v>0</v>
      </c>
    </row>
    <row r="105" spans="1:4" ht="15" x14ac:dyDescent="0.25">
      <c r="A105" s="3"/>
      <c r="B105" s="285"/>
      <c r="C105" s="685"/>
      <c r="D105" s="685"/>
    </row>
    <row r="106" spans="1:4" ht="15" x14ac:dyDescent="0.25">
      <c r="A106" s="3" t="s">
        <v>410</v>
      </c>
      <c r="B106" s="285">
        <v>9302</v>
      </c>
      <c r="C106" s="685"/>
      <c r="D106" s="685"/>
    </row>
    <row r="107" spans="1:4" ht="15" x14ac:dyDescent="0.25">
      <c r="A107" s="3"/>
      <c r="B107" s="285"/>
      <c r="C107" s="685"/>
      <c r="D107" s="685"/>
    </row>
    <row r="108" spans="1:4" ht="15" x14ac:dyDescent="0.25">
      <c r="A108" s="3" t="s">
        <v>405</v>
      </c>
      <c r="B108" s="285">
        <v>9312</v>
      </c>
      <c r="C108" s="685"/>
      <c r="D108" s="685"/>
    </row>
    <row r="109" spans="1:4" ht="8.25" customHeight="1" x14ac:dyDescent="0.25">
      <c r="A109" s="3"/>
      <c r="B109" s="285"/>
      <c r="C109" s="685"/>
      <c r="D109" s="685"/>
    </row>
    <row r="110" spans="1:4" ht="15" x14ac:dyDescent="0.25">
      <c r="A110" s="286" t="s">
        <v>409</v>
      </c>
      <c r="B110" s="285">
        <v>9352</v>
      </c>
      <c r="C110" s="685">
        <f>C112+C114</f>
        <v>0</v>
      </c>
      <c r="D110" s="704">
        <f>D112+D114</f>
        <v>0</v>
      </c>
    </row>
    <row r="111" spans="1:4" ht="4.5" customHeight="1" x14ac:dyDescent="0.25">
      <c r="A111" s="3"/>
      <c r="B111" s="285"/>
      <c r="C111" s="685"/>
      <c r="D111" s="685"/>
    </row>
    <row r="112" spans="1:4" ht="15" x14ac:dyDescent="0.25">
      <c r="A112" s="3" t="s">
        <v>410</v>
      </c>
      <c r="B112" s="285">
        <v>9362</v>
      </c>
      <c r="C112" s="685"/>
      <c r="D112" s="685"/>
    </row>
    <row r="113" spans="1:4" ht="7.5" customHeight="1" x14ac:dyDescent="0.25">
      <c r="A113" s="3"/>
      <c r="B113" s="285"/>
      <c r="C113" s="685"/>
      <c r="D113" s="685"/>
    </row>
    <row r="114" spans="1:4" ht="15" x14ac:dyDescent="0.25">
      <c r="A114" s="56" t="s">
        <v>405</v>
      </c>
      <c r="B114" s="287">
        <v>9372</v>
      </c>
      <c r="C114" s="688"/>
      <c r="D114" s="688"/>
    </row>
    <row r="115" spans="1:4" ht="9" customHeight="1" x14ac:dyDescent="0.2">
      <c r="A115" s="2"/>
      <c r="B115" s="337"/>
      <c r="C115" s="702"/>
      <c r="D115" s="702"/>
    </row>
    <row r="116" spans="1:4" x14ac:dyDescent="0.2">
      <c r="A116" s="40" t="s">
        <v>425</v>
      </c>
      <c r="B116" s="343"/>
      <c r="C116" s="716"/>
      <c r="D116" s="714" t="s">
        <v>113</v>
      </c>
    </row>
    <row r="117" spans="1:4" ht="15" x14ac:dyDescent="0.25">
      <c r="C117" s="706"/>
      <c r="D117" s="683"/>
    </row>
    <row r="118" spans="1:4" ht="15" x14ac:dyDescent="0.25">
      <c r="C118" s="706"/>
      <c r="D118" s="685"/>
    </row>
    <row r="119" spans="1:4" ht="15" x14ac:dyDescent="0.25">
      <c r="A119" t="s">
        <v>714</v>
      </c>
      <c r="C119" s="706"/>
      <c r="D119" s="685"/>
    </row>
    <row r="120" spans="1:4" ht="15" x14ac:dyDescent="0.25">
      <c r="A120" t="s">
        <v>715</v>
      </c>
      <c r="C120" s="706"/>
      <c r="D120" s="688"/>
    </row>
    <row r="121" spans="1:4" x14ac:dyDescent="0.2">
      <c r="A121" t="s">
        <v>716</v>
      </c>
      <c r="C121" s="706"/>
      <c r="D121" s="706"/>
    </row>
  </sheetData>
  <protectedRanges>
    <protectedRange sqref="A1:IV1 C122:D65536" name="Plage2"/>
    <protectedRange sqref="B1:C1" name="Plage2_1"/>
    <protectedRange sqref="E61:E62 E60 E93" name="Plage2_2"/>
    <protectedRange sqref="E59" name="Plage1"/>
    <protectedRange sqref="C2:D58 C60:D60 D116 C121:D121 C116:C120 C94:D115" name="Plage2_4"/>
    <protectedRange sqref="C61:D93" name="Plage2_2_1"/>
    <protectedRange sqref="C59:D59" name="Plage1_1"/>
    <protectedRange sqref="D117:D120" name="Plage2_3_1"/>
  </protectedRanges>
  <mergeCells count="1">
    <mergeCell ref="B1:C1"/>
  </mergeCells>
  <phoneticPr fontId="0" type="noConversion"/>
  <pageMargins left="0.7" right="0.7" top="0.75" bottom="0.75" header="0.3" footer="0.3"/>
  <pageSetup paperSize="9" scale="86" fitToHeight="0" orientation="portrait" r:id="rId1"/>
  <rowBreaks count="1" manualBreakCount="1">
    <brk id="58"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D58"/>
  <sheetViews>
    <sheetView workbookViewId="0">
      <selection activeCell="B1" sqref="B1"/>
    </sheetView>
  </sheetViews>
  <sheetFormatPr defaultColWidth="11.42578125" defaultRowHeight="12.75" x14ac:dyDescent="0.2"/>
  <cols>
    <col min="1" max="1" width="92.42578125" customWidth="1"/>
    <col min="2" max="2" width="14.28515625" style="235" customWidth="1"/>
    <col min="3" max="3" width="14.28515625" style="68" customWidth="1"/>
  </cols>
  <sheetData>
    <row r="1" spans="1:4" x14ac:dyDescent="0.2">
      <c r="A1" s="296" t="s">
        <v>78</v>
      </c>
      <c r="B1" s="811" t="str">
        <f>'1.'!U20</f>
        <v>0466398071</v>
      </c>
      <c r="C1" s="369" t="s">
        <v>1199</v>
      </c>
      <c r="D1" s="5"/>
    </row>
    <row r="2" spans="1:4" ht="10.5" customHeight="1" x14ac:dyDescent="0.2">
      <c r="A2" s="5"/>
      <c r="C2" s="375"/>
      <c r="D2" s="5"/>
    </row>
    <row r="3" spans="1:4" ht="13.5" customHeight="1" x14ac:dyDescent="0.2">
      <c r="C3" s="375"/>
      <c r="D3" s="5"/>
    </row>
    <row r="4" spans="1:4" x14ac:dyDescent="0.2">
      <c r="A4" s="452"/>
      <c r="B4" s="992" t="s">
        <v>36</v>
      </c>
      <c r="C4" s="994" t="s">
        <v>113</v>
      </c>
      <c r="D4" s="5"/>
    </row>
    <row r="5" spans="1:4" x14ac:dyDescent="0.2">
      <c r="A5" s="443" t="s">
        <v>718</v>
      </c>
      <c r="B5" s="993"/>
      <c r="C5" s="995"/>
      <c r="D5" s="5"/>
    </row>
    <row r="6" spans="1:4" s="339" customFormat="1" ht="53.25" customHeight="1" x14ac:dyDescent="0.25">
      <c r="A6" s="453" t="s">
        <v>1061</v>
      </c>
      <c r="B6" s="454"/>
      <c r="C6" s="717"/>
      <c r="D6" s="338"/>
    </row>
    <row r="7" spans="1:4" s="339" customFormat="1" ht="13.5" customHeight="1" x14ac:dyDescent="0.25">
      <c r="A7" s="338"/>
      <c r="B7" s="340"/>
      <c r="C7" s="718"/>
      <c r="D7" s="338"/>
    </row>
    <row r="8" spans="1:4" ht="15" x14ac:dyDescent="0.25">
      <c r="A8" s="111" t="s">
        <v>426</v>
      </c>
      <c r="B8" s="292">
        <v>9500</v>
      </c>
      <c r="C8" s="685"/>
      <c r="D8" s="5"/>
    </row>
    <row r="9" spans="1:4" ht="15" x14ac:dyDescent="0.25">
      <c r="A9" s="108" t="s">
        <v>1062</v>
      </c>
      <c r="B9" s="292"/>
      <c r="C9" s="685"/>
      <c r="D9" s="94"/>
    </row>
    <row r="10" spans="1:4" ht="15" x14ac:dyDescent="0.25">
      <c r="A10" s="5" t="s">
        <v>1063</v>
      </c>
      <c r="B10" s="292"/>
      <c r="C10" s="685"/>
      <c r="D10" s="5"/>
    </row>
    <row r="11" spans="1:4" ht="15" x14ac:dyDescent="0.25">
      <c r="A11" s="5"/>
      <c r="B11" s="292"/>
      <c r="C11" s="685"/>
      <c r="D11" s="94"/>
    </row>
    <row r="12" spans="1:4" ht="15" x14ac:dyDescent="0.25">
      <c r="A12" s="5"/>
      <c r="B12" s="292"/>
      <c r="C12" s="685"/>
      <c r="D12" s="94"/>
    </row>
    <row r="13" spans="1:4" ht="15" x14ac:dyDescent="0.25">
      <c r="A13" s="111" t="s">
        <v>679</v>
      </c>
      <c r="B13" s="292">
        <v>9501</v>
      </c>
      <c r="C13" s="685"/>
      <c r="D13" s="94"/>
    </row>
    <row r="14" spans="1:4" ht="15" x14ac:dyDescent="0.25">
      <c r="A14" s="5"/>
      <c r="B14" s="292"/>
      <c r="C14" s="685"/>
      <c r="D14" s="94"/>
    </row>
    <row r="15" spans="1:4" ht="15" x14ac:dyDescent="0.25">
      <c r="A15" s="111" t="s">
        <v>678</v>
      </c>
      <c r="B15" s="292">
        <v>9502</v>
      </c>
      <c r="C15" s="685"/>
      <c r="D15" s="94"/>
    </row>
    <row r="16" spans="1:4" ht="15" x14ac:dyDescent="0.25">
      <c r="A16" s="111"/>
      <c r="B16" s="292"/>
      <c r="C16" s="685"/>
      <c r="D16" s="5"/>
    </row>
    <row r="17" spans="1:4" ht="15" x14ac:dyDescent="0.25">
      <c r="A17" s="111" t="s">
        <v>427</v>
      </c>
      <c r="B17" s="292"/>
      <c r="C17" s="685"/>
      <c r="D17" s="5"/>
    </row>
    <row r="18" spans="1:4" ht="15" x14ac:dyDescent="0.25">
      <c r="A18" s="111" t="s">
        <v>428</v>
      </c>
      <c r="B18" s="292"/>
      <c r="C18" s="685"/>
      <c r="D18" s="5"/>
    </row>
    <row r="19" spans="1:4" ht="15" x14ac:dyDescent="0.25">
      <c r="A19" s="111" t="s">
        <v>429</v>
      </c>
      <c r="B19" s="292"/>
      <c r="C19" s="685"/>
      <c r="D19" s="94"/>
    </row>
    <row r="20" spans="1:4" ht="15" x14ac:dyDescent="0.25">
      <c r="A20" s="5"/>
      <c r="B20" s="292"/>
      <c r="C20" s="685"/>
      <c r="D20" s="5"/>
    </row>
    <row r="21" spans="1:4" ht="15" x14ac:dyDescent="0.25">
      <c r="A21" s="94" t="s">
        <v>719</v>
      </c>
      <c r="B21" s="292">
        <v>9503</v>
      </c>
      <c r="C21" s="685"/>
      <c r="D21" s="94"/>
    </row>
    <row r="22" spans="1:4" ht="15" x14ac:dyDescent="0.25">
      <c r="A22" s="5"/>
      <c r="B22" s="292"/>
      <c r="C22" s="685"/>
      <c r="D22" s="5"/>
    </row>
    <row r="23" spans="1:4" ht="15" x14ac:dyDescent="0.25">
      <c r="A23" s="94" t="s">
        <v>720</v>
      </c>
      <c r="B23" s="292">
        <v>9504</v>
      </c>
      <c r="C23" s="685"/>
      <c r="D23" s="94"/>
    </row>
    <row r="24" spans="1:4" ht="15" x14ac:dyDescent="0.25">
      <c r="A24" s="5"/>
      <c r="B24" s="292"/>
      <c r="C24" s="685"/>
      <c r="D24" s="94"/>
    </row>
    <row r="25" spans="1:4" ht="15" x14ac:dyDescent="0.25">
      <c r="A25" s="107" t="s">
        <v>430</v>
      </c>
      <c r="B25" s="292"/>
      <c r="C25" s="685"/>
      <c r="D25" s="94"/>
    </row>
    <row r="26" spans="1:4" ht="15" x14ac:dyDescent="0.25">
      <c r="A26" s="111"/>
      <c r="B26" s="292"/>
      <c r="C26" s="685"/>
      <c r="D26" s="5"/>
    </row>
    <row r="27" spans="1:4" ht="15" x14ac:dyDescent="0.25">
      <c r="A27" s="111" t="s">
        <v>431</v>
      </c>
      <c r="B27" s="292">
        <v>9505</v>
      </c>
      <c r="C27" s="685"/>
      <c r="D27" s="94"/>
    </row>
    <row r="28" spans="1:4" ht="15" x14ac:dyDescent="0.25">
      <c r="A28" s="5"/>
      <c r="B28" s="292"/>
      <c r="C28" s="685"/>
      <c r="D28" s="5"/>
    </row>
    <row r="29" spans="1:4" ht="15" x14ac:dyDescent="0.25">
      <c r="A29" s="111" t="s">
        <v>432</v>
      </c>
      <c r="B29" s="292"/>
      <c r="C29" s="685"/>
      <c r="D29" s="94"/>
    </row>
    <row r="30" spans="1:4" ht="15" x14ac:dyDescent="0.25">
      <c r="A30" s="111" t="s">
        <v>433</v>
      </c>
      <c r="B30" s="292"/>
      <c r="C30" s="685"/>
      <c r="D30" s="5"/>
    </row>
    <row r="31" spans="1:4" ht="15" x14ac:dyDescent="0.25">
      <c r="A31" s="5"/>
      <c r="B31" s="292"/>
      <c r="C31" s="685"/>
      <c r="D31" s="94"/>
    </row>
    <row r="32" spans="1:4" ht="15" x14ac:dyDescent="0.25">
      <c r="A32" s="94" t="s">
        <v>721</v>
      </c>
      <c r="B32" s="292">
        <v>95061</v>
      </c>
      <c r="C32" s="685"/>
      <c r="D32" s="5"/>
    </row>
    <row r="33" spans="1:4" ht="15" x14ac:dyDescent="0.25">
      <c r="A33" s="5"/>
      <c r="B33" s="292"/>
      <c r="C33" s="685"/>
      <c r="D33" s="5"/>
    </row>
    <row r="34" spans="1:4" ht="15" x14ac:dyDescent="0.25">
      <c r="A34" s="94" t="s">
        <v>722</v>
      </c>
      <c r="B34" s="292">
        <v>95062</v>
      </c>
      <c r="C34" s="685"/>
      <c r="D34" s="5"/>
    </row>
    <row r="35" spans="1:4" ht="15" x14ac:dyDescent="0.25">
      <c r="A35" s="5"/>
      <c r="B35" s="292"/>
      <c r="C35" s="685"/>
      <c r="D35" s="5"/>
    </row>
    <row r="36" spans="1:4" ht="15" x14ac:dyDescent="0.25">
      <c r="A36" s="94" t="s">
        <v>723</v>
      </c>
      <c r="B36" s="292">
        <v>95063</v>
      </c>
      <c r="C36" s="685"/>
      <c r="D36" s="5"/>
    </row>
    <row r="37" spans="1:4" ht="15" x14ac:dyDescent="0.25">
      <c r="A37" s="5"/>
      <c r="B37" s="292"/>
      <c r="C37" s="685"/>
      <c r="D37" s="5"/>
    </row>
    <row r="38" spans="1:4" ht="15" x14ac:dyDescent="0.25">
      <c r="A38" s="111" t="s">
        <v>432</v>
      </c>
      <c r="B38" s="292"/>
      <c r="C38" s="685"/>
      <c r="D38" s="5"/>
    </row>
    <row r="39" spans="1:4" ht="15" x14ac:dyDescent="0.25">
      <c r="A39" s="111" t="s">
        <v>434</v>
      </c>
      <c r="B39" s="292"/>
      <c r="C39" s="685"/>
      <c r="D39" s="5"/>
    </row>
    <row r="40" spans="1:4" ht="15" x14ac:dyDescent="0.25">
      <c r="A40" s="5"/>
      <c r="B40" s="292"/>
      <c r="C40" s="685"/>
      <c r="D40" s="5"/>
    </row>
    <row r="41" spans="1:4" ht="15" x14ac:dyDescent="0.25">
      <c r="A41" s="94" t="s">
        <v>721</v>
      </c>
      <c r="B41" s="292">
        <v>95081</v>
      </c>
      <c r="C41" s="685"/>
      <c r="D41" s="5"/>
    </row>
    <row r="42" spans="1:4" ht="15" x14ac:dyDescent="0.25">
      <c r="A42" s="5"/>
      <c r="B42" s="292"/>
      <c r="C42" s="685"/>
      <c r="D42" s="5"/>
    </row>
    <row r="43" spans="1:4" ht="15" x14ac:dyDescent="0.25">
      <c r="A43" s="94" t="s">
        <v>722</v>
      </c>
      <c r="B43" s="292">
        <v>95082</v>
      </c>
      <c r="C43" s="685"/>
      <c r="D43" s="5"/>
    </row>
    <row r="44" spans="1:4" ht="15" x14ac:dyDescent="0.25">
      <c r="A44" s="5"/>
      <c r="B44" s="292"/>
      <c r="C44" s="685"/>
      <c r="D44" s="5"/>
    </row>
    <row r="45" spans="1:4" ht="15" x14ac:dyDescent="0.25">
      <c r="A45" s="94" t="s">
        <v>723</v>
      </c>
      <c r="B45" s="293">
        <v>95083</v>
      </c>
      <c r="C45" s="688"/>
      <c r="D45" s="5"/>
    </row>
    <row r="46" spans="1:4" x14ac:dyDescent="0.2">
      <c r="A46" s="5"/>
      <c r="B46" s="294"/>
      <c r="C46" s="719"/>
      <c r="D46" s="5"/>
    </row>
    <row r="47" spans="1:4" x14ac:dyDescent="0.2">
      <c r="A47" s="5"/>
      <c r="B47" s="294"/>
      <c r="C47" s="719"/>
      <c r="D47" s="5"/>
    </row>
    <row r="48" spans="1:4" x14ac:dyDescent="0.2">
      <c r="A48" s="5"/>
      <c r="B48" s="64"/>
      <c r="C48" s="719"/>
      <c r="D48" s="5"/>
    </row>
    <row r="49" spans="1:4" x14ac:dyDescent="0.2">
      <c r="A49" s="5"/>
      <c r="B49" s="64"/>
      <c r="C49" s="702"/>
      <c r="D49" s="5"/>
    </row>
    <row r="50" spans="1:4" x14ac:dyDescent="0.2">
      <c r="A50" s="720" t="s">
        <v>1064</v>
      </c>
      <c r="B50" s="5"/>
      <c r="C50" s="706"/>
      <c r="D50" s="5"/>
    </row>
    <row r="51" spans="1:4" x14ac:dyDescent="0.2">
      <c r="A51" s="452"/>
      <c r="C51" s="706"/>
      <c r="D51" s="5"/>
    </row>
    <row r="52" spans="1:4" x14ac:dyDescent="0.2">
      <c r="A52" s="452"/>
      <c r="C52" s="706"/>
      <c r="D52" s="5"/>
    </row>
    <row r="53" spans="1:4" x14ac:dyDescent="0.2">
      <c r="A53" s="452"/>
      <c r="C53" s="706"/>
      <c r="D53" s="5"/>
    </row>
    <row r="54" spans="1:4" x14ac:dyDescent="0.2">
      <c r="A54" s="452"/>
      <c r="C54" s="706"/>
      <c r="D54" s="5"/>
    </row>
    <row r="55" spans="1:4" x14ac:dyDescent="0.2">
      <c r="A55" s="452"/>
      <c r="C55" s="706"/>
      <c r="D55" s="64"/>
    </row>
    <row r="56" spans="1:4" x14ac:dyDescent="0.2">
      <c r="A56" s="452"/>
      <c r="C56" s="706"/>
      <c r="D56" s="64"/>
    </row>
    <row r="57" spans="1:4" x14ac:dyDescent="0.2">
      <c r="A57" s="5"/>
      <c r="B57" s="64"/>
      <c r="C57" s="162"/>
      <c r="D57" s="64"/>
    </row>
    <row r="58" spans="1:4" x14ac:dyDescent="0.2">
      <c r="A58" s="5"/>
      <c r="B58" s="64"/>
      <c r="C58" s="388"/>
      <c r="D58" s="2"/>
    </row>
  </sheetData>
  <protectedRanges>
    <protectedRange sqref="B1:C3 A1:IV1 B57:C65528" name="Plage2"/>
    <protectedRange sqref="B4:C56" name="Plage2_1"/>
  </protectedRanges>
  <mergeCells count="2">
    <mergeCell ref="B4:B5"/>
    <mergeCell ref="C4:C5"/>
  </mergeCells>
  <phoneticPr fontId="0" type="noConversion"/>
  <pageMargins left="0.78740157499999996" right="0.78740157499999996" top="0.984251969" bottom="0.984251969" header="0.5" footer="0.5"/>
  <pageSetup paperSize="9" scale="71" fitToHeight="0"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P36"/>
  <sheetViews>
    <sheetView zoomScaleNormal="100" workbookViewId="0">
      <selection activeCell="B1" sqref="B1"/>
    </sheetView>
  </sheetViews>
  <sheetFormatPr defaultColWidth="11.42578125" defaultRowHeight="12.75" x14ac:dyDescent="0.2"/>
  <cols>
    <col min="1" max="1" width="22.85546875" customWidth="1"/>
    <col min="2" max="2" width="23" customWidth="1"/>
    <col min="3" max="3" width="21.5703125" customWidth="1"/>
    <col min="4" max="4" width="11.42578125" customWidth="1"/>
    <col min="5" max="5" width="11.5703125" customWidth="1"/>
    <col min="6" max="6" width="10.140625" customWidth="1"/>
  </cols>
  <sheetData>
    <row r="1" spans="1:16" x14ac:dyDescent="0.2">
      <c r="A1" s="296" t="s">
        <v>78</v>
      </c>
      <c r="B1" s="811" t="str">
        <f>'1.'!U20</f>
        <v>0466398071</v>
      </c>
      <c r="C1" s="404" t="s">
        <v>1200</v>
      </c>
      <c r="D1" s="24"/>
      <c r="E1" s="24"/>
      <c r="F1" s="24"/>
      <c r="G1" s="97"/>
      <c r="H1" s="5"/>
      <c r="I1" s="5"/>
      <c r="J1" s="5"/>
      <c r="K1" s="5"/>
      <c r="L1" s="5"/>
      <c r="M1" s="5"/>
      <c r="N1" s="5"/>
      <c r="O1" s="5"/>
      <c r="P1" s="5"/>
    </row>
    <row r="2" spans="1:16" x14ac:dyDescent="0.2">
      <c r="B2" s="815"/>
      <c r="I2" s="5"/>
      <c r="J2" s="5"/>
      <c r="K2" s="5"/>
      <c r="L2" s="5"/>
      <c r="M2" s="5"/>
      <c r="N2" s="5"/>
      <c r="O2" s="5"/>
      <c r="P2" s="5"/>
    </row>
    <row r="3" spans="1:16" ht="12.75" customHeight="1" x14ac:dyDescent="0.2">
      <c r="A3" s="1005" t="s">
        <v>879</v>
      </c>
      <c r="B3" s="1005"/>
      <c r="C3" s="1005"/>
      <c r="D3" s="1005"/>
      <c r="E3" s="1005"/>
    </row>
    <row r="5" spans="1:16" x14ac:dyDescent="0.2">
      <c r="A5" s="402" t="s">
        <v>878</v>
      </c>
    </row>
    <row r="6" spans="1:16" ht="13.5" thickBot="1" x14ac:dyDescent="0.25">
      <c r="I6" s="5"/>
      <c r="J6" s="5"/>
      <c r="K6" s="5"/>
      <c r="L6" s="5"/>
      <c r="M6" s="5"/>
      <c r="N6" s="5"/>
      <c r="O6" s="5"/>
      <c r="P6" s="5"/>
    </row>
    <row r="7" spans="1:16" ht="13.5" customHeight="1" thickBot="1" x14ac:dyDescent="0.25">
      <c r="A7" s="455"/>
      <c r="B7" s="455"/>
      <c r="C7" s="455"/>
      <c r="D7" s="456"/>
      <c r="E7" s="1006" t="s">
        <v>113</v>
      </c>
      <c r="F7" s="1007"/>
      <c r="G7" s="1006" t="s">
        <v>79</v>
      </c>
      <c r="H7" s="1007"/>
    </row>
    <row r="8" spans="1:16" ht="12.75" customHeight="1" x14ac:dyDescent="0.2">
      <c r="A8" s="996" t="s">
        <v>877</v>
      </c>
      <c r="B8" s="996" t="s">
        <v>876</v>
      </c>
      <c r="C8" s="465" t="s">
        <v>875</v>
      </c>
      <c r="D8" s="996" t="s">
        <v>874</v>
      </c>
      <c r="E8" s="996" t="s">
        <v>872</v>
      </c>
      <c r="F8" s="996" t="s">
        <v>871</v>
      </c>
      <c r="G8" s="996" t="s">
        <v>872</v>
      </c>
      <c r="H8" s="996" t="s">
        <v>871</v>
      </c>
    </row>
    <row r="9" spans="1:16" ht="13.5" thickBot="1" x14ac:dyDescent="0.25">
      <c r="A9" s="997"/>
      <c r="B9" s="997"/>
      <c r="C9" s="456" t="s">
        <v>873</v>
      </c>
      <c r="D9" s="997"/>
      <c r="E9" s="997"/>
      <c r="F9" s="997"/>
      <c r="G9" s="997"/>
      <c r="H9" s="997"/>
    </row>
    <row r="10" spans="1:16" x14ac:dyDescent="0.2">
      <c r="A10" s="457"/>
      <c r="B10" s="458"/>
      <c r="C10" s="458"/>
      <c r="D10" s="458"/>
      <c r="E10" s="458"/>
      <c r="F10" s="458"/>
      <c r="G10" s="458"/>
      <c r="H10" s="458"/>
    </row>
    <row r="11" spans="1:16" x14ac:dyDescent="0.2">
      <c r="A11" s="457"/>
      <c r="B11" s="458"/>
      <c r="C11" s="458"/>
      <c r="D11" s="458"/>
      <c r="E11" s="458"/>
      <c r="F11" s="458"/>
      <c r="G11" s="458"/>
      <c r="H11" s="458"/>
    </row>
    <row r="12" spans="1:16" x14ac:dyDescent="0.2">
      <c r="A12" s="457"/>
      <c r="B12" s="458"/>
      <c r="C12" s="458"/>
      <c r="D12" s="458"/>
      <c r="E12" s="458"/>
      <c r="F12" s="458"/>
      <c r="G12" s="458"/>
      <c r="H12" s="458"/>
    </row>
    <row r="13" spans="1:16" x14ac:dyDescent="0.2">
      <c r="A13" s="457"/>
      <c r="B13" s="458"/>
      <c r="C13" s="458"/>
      <c r="D13" s="458"/>
      <c r="E13" s="458"/>
      <c r="F13" s="458"/>
      <c r="G13" s="458"/>
      <c r="H13" s="458"/>
    </row>
    <row r="14" spans="1:16" x14ac:dyDescent="0.2">
      <c r="A14" s="457"/>
      <c r="B14" s="458"/>
      <c r="C14" s="458"/>
      <c r="D14" s="458"/>
      <c r="E14" s="458"/>
      <c r="F14" s="458"/>
      <c r="G14" s="458"/>
      <c r="H14" s="458"/>
    </row>
    <row r="15" spans="1:16" x14ac:dyDescent="0.2">
      <c r="A15" s="457"/>
      <c r="B15" s="458"/>
      <c r="C15" s="458"/>
      <c r="D15" s="458"/>
      <c r="E15" s="458"/>
      <c r="F15" s="458"/>
      <c r="G15" s="458"/>
      <c r="H15" s="458"/>
    </row>
    <row r="16" spans="1:16" x14ac:dyDescent="0.2">
      <c r="A16" s="457"/>
      <c r="B16" s="458"/>
      <c r="C16" s="458"/>
      <c r="D16" s="458"/>
      <c r="E16" s="458"/>
      <c r="F16" s="458"/>
      <c r="G16" s="458"/>
      <c r="H16" s="458"/>
    </row>
    <row r="17" spans="1:8" x14ac:dyDescent="0.2">
      <c r="A17" s="457"/>
      <c r="B17" s="458"/>
      <c r="C17" s="458"/>
      <c r="D17" s="458"/>
      <c r="E17" s="458"/>
      <c r="F17" s="458"/>
      <c r="G17" s="458"/>
      <c r="H17" s="458"/>
    </row>
    <row r="18" spans="1:8" ht="13.5" thickBot="1" x14ac:dyDescent="0.25">
      <c r="A18" s="459"/>
      <c r="B18" s="460"/>
      <c r="C18" s="460"/>
      <c r="D18" s="460"/>
      <c r="E18" s="460"/>
      <c r="F18" s="460"/>
      <c r="G18" s="460"/>
      <c r="H18" s="460"/>
    </row>
    <row r="20" spans="1:8" ht="13.5" thickBot="1" x14ac:dyDescent="0.25"/>
    <row r="21" spans="1:8" ht="12.75" customHeight="1" x14ac:dyDescent="0.2">
      <c r="A21" s="1001" t="s">
        <v>868</v>
      </c>
      <c r="B21" s="1001"/>
      <c r="C21" s="1001"/>
      <c r="D21" s="1001"/>
      <c r="E21" s="996" t="s">
        <v>872</v>
      </c>
      <c r="F21" s="996" t="s">
        <v>871</v>
      </c>
    </row>
    <row r="22" spans="1:8" ht="13.5" customHeight="1" thickBot="1" x14ac:dyDescent="0.25">
      <c r="A22" s="1002" t="s">
        <v>869</v>
      </c>
      <c r="B22" s="1003"/>
      <c r="C22" s="1003"/>
      <c r="D22" s="1004"/>
      <c r="E22" s="997"/>
      <c r="F22" s="997"/>
    </row>
    <row r="23" spans="1:8" x14ac:dyDescent="0.2">
      <c r="A23" s="461"/>
      <c r="B23" s="2"/>
      <c r="C23" s="2"/>
      <c r="D23" s="450"/>
      <c r="E23" s="462"/>
      <c r="F23" s="462"/>
    </row>
    <row r="24" spans="1:8" x14ac:dyDescent="0.2">
      <c r="A24" s="461"/>
      <c r="B24" s="2"/>
      <c r="C24" s="2"/>
      <c r="D24" s="450"/>
      <c r="E24" s="462"/>
      <c r="F24" s="462"/>
    </row>
    <row r="25" spans="1:8" x14ac:dyDescent="0.2">
      <c r="A25" s="461"/>
      <c r="B25" s="2"/>
      <c r="C25" s="2"/>
      <c r="D25" s="450"/>
      <c r="E25" s="462"/>
      <c r="F25" s="462"/>
    </row>
    <row r="26" spans="1:8" x14ac:dyDescent="0.2">
      <c r="A26" s="461"/>
      <c r="B26" s="2"/>
      <c r="C26" s="2"/>
      <c r="D26" s="450"/>
      <c r="E26" s="462"/>
      <c r="F26" s="462"/>
    </row>
    <row r="27" spans="1:8" ht="12.75" customHeight="1" x14ac:dyDescent="0.2">
      <c r="A27" s="998" t="s">
        <v>870</v>
      </c>
      <c r="B27" s="999"/>
      <c r="C27" s="999"/>
      <c r="D27" s="1000"/>
      <c r="E27" s="420"/>
      <c r="F27" s="420"/>
    </row>
    <row r="28" spans="1:8" x14ac:dyDescent="0.2">
      <c r="A28" s="461"/>
      <c r="B28" s="2"/>
      <c r="C28" s="2"/>
      <c r="D28" s="450"/>
      <c r="E28" s="420"/>
      <c r="F28" s="420"/>
    </row>
    <row r="29" spans="1:8" x14ac:dyDescent="0.2">
      <c r="A29" s="461"/>
      <c r="B29" s="2"/>
      <c r="C29" s="2"/>
      <c r="D29" s="450"/>
      <c r="E29" s="420"/>
      <c r="F29" s="420"/>
    </row>
    <row r="30" spans="1:8" x14ac:dyDescent="0.2">
      <c r="A30" s="461"/>
      <c r="B30" s="2"/>
      <c r="C30" s="2"/>
      <c r="D30" s="450"/>
      <c r="E30" s="420"/>
      <c r="F30" s="420"/>
    </row>
    <row r="31" spans="1:8" x14ac:dyDescent="0.2">
      <c r="A31" s="461"/>
      <c r="B31" s="2"/>
      <c r="C31" s="2"/>
      <c r="D31" s="450"/>
      <c r="E31" s="420"/>
      <c r="F31" s="420"/>
    </row>
    <row r="32" spans="1:8" ht="12.75" customHeight="1" x14ac:dyDescent="0.2">
      <c r="A32" s="998" t="s">
        <v>1065</v>
      </c>
      <c r="B32" s="999"/>
      <c r="C32" s="999"/>
      <c r="D32" s="1000"/>
      <c r="E32" s="420"/>
      <c r="F32" s="420"/>
    </row>
    <row r="33" spans="1:6" x14ac:dyDescent="0.2">
      <c r="A33" s="461"/>
      <c r="B33" s="2"/>
      <c r="C33" s="2"/>
      <c r="D33" s="450"/>
      <c r="E33" s="420"/>
      <c r="F33" s="420"/>
    </row>
    <row r="34" spans="1:6" x14ac:dyDescent="0.2">
      <c r="A34" s="461"/>
      <c r="B34" s="2"/>
      <c r="C34" s="2"/>
      <c r="D34" s="450"/>
      <c r="E34" s="420"/>
      <c r="F34" s="420"/>
    </row>
    <row r="35" spans="1:6" x14ac:dyDescent="0.2">
      <c r="A35" s="461"/>
      <c r="B35" s="2"/>
      <c r="C35" s="2"/>
      <c r="D35" s="450"/>
      <c r="E35" s="420"/>
      <c r="F35" s="420"/>
    </row>
    <row r="36" spans="1:6" x14ac:dyDescent="0.2">
      <c r="A36" s="463"/>
      <c r="B36" s="295"/>
      <c r="C36" s="295"/>
      <c r="D36" s="464"/>
      <c r="E36" s="437"/>
      <c r="F36" s="437"/>
    </row>
  </sheetData>
  <mergeCells count="16">
    <mergeCell ref="A3:E3"/>
    <mergeCell ref="E8:E9"/>
    <mergeCell ref="F8:F9"/>
    <mergeCell ref="E7:F7"/>
    <mergeCell ref="G7:H7"/>
    <mergeCell ref="G8:G9"/>
    <mergeCell ref="H8:H9"/>
    <mergeCell ref="E21:E22"/>
    <mergeCell ref="F21:F22"/>
    <mergeCell ref="A32:D32"/>
    <mergeCell ref="A8:A9"/>
    <mergeCell ref="B8:B9"/>
    <mergeCell ref="D8:D9"/>
    <mergeCell ref="A21:D21"/>
    <mergeCell ref="A22:D22"/>
    <mergeCell ref="A27:D27"/>
  </mergeCells>
  <phoneticPr fontId="0" type="noConversion"/>
  <pageMargins left="0.7" right="0.7" top="0.75" bottom="0.75" header="0.3" footer="0.3"/>
  <pageSetup paperSize="9" scale="76" fitToHeight="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N79"/>
  <sheetViews>
    <sheetView zoomScaleNormal="100" workbookViewId="0">
      <selection activeCell="B1" sqref="B1"/>
    </sheetView>
  </sheetViews>
  <sheetFormatPr defaultColWidth="11.42578125" defaultRowHeight="12.75" x14ac:dyDescent="0.2"/>
  <cols>
    <col min="1" max="1" width="81.140625" customWidth="1"/>
    <col min="2" max="2" width="12.7109375" style="175" customWidth="1"/>
    <col min="3" max="3" width="15.7109375" customWidth="1"/>
  </cols>
  <sheetData>
    <row r="1" spans="1:14" x14ac:dyDescent="0.2">
      <c r="A1" s="311" t="s">
        <v>78</v>
      </c>
      <c r="B1" s="811" t="str">
        <f>'1.'!U20</f>
        <v>0466398071</v>
      </c>
      <c r="C1" s="404" t="s">
        <v>1201</v>
      </c>
      <c r="D1" s="64"/>
      <c r="E1" s="25"/>
      <c r="F1" s="25"/>
      <c r="G1" s="25"/>
      <c r="H1" s="25"/>
      <c r="I1" s="44"/>
      <c r="J1" s="2"/>
      <c r="K1" s="2"/>
      <c r="L1" s="2"/>
      <c r="M1" s="2"/>
      <c r="N1" s="2"/>
    </row>
    <row r="2" spans="1:14" x14ac:dyDescent="0.2">
      <c r="A2" s="25"/>
      <c r="B2" s="823"/>
      <c r="C2" s="25"/>
    </row>
    <row r="3" spans="1:14" x14ac:dyDescent="0.2">
      <c r="A3" s="443" t="s">
        <v>435</v>
      </c>
      <c r="B3" s="443"/>
      <c r="C3" s="443"/>
      <c r="D3" s="444"/>
      <c r="E3" s="444"/>
    </row>
    <row r="4" spans="1:14" x14ac:dyDescent="0.2">
      <c r="B4"/>
    </row>
    <row r="5" spans="1:14" x14ac:dyDescent="0.2">
      <c r="A5" s="109" t="s">
        <v>1067</v>
      </c>
      <c r="B5" s="107"/>
      <c r="C5" s="107"/>
      <c r="D5" s="107"/>
      <c r="E5" s="107"/>
    </row>
    <row r="6" spans="1:14" x14ac:dyDescent="0.2">
      <c r="A6" s="109" t="s">
        <v>1068</v>
      </c>
      <c r="B6" s="107"/>
      <c r="C6" s="107"/>
      <c r="D6" s="107"/>
      <c r="E6" s="107"/>
    </row>
    <row r="7" spans="1:14" x14ac:dyDescent="0.2">
      <c r="B7"/>
    </row>
    <row r="8" spans="1:14" x14ac:dyDescent="0.2">
      <c r="A8" s="107" t="s">
        <v>1069</v>
      </c>
      <c r="B8" s="107"/>
      <c r="C8" s="107"/>
      <c r="D8" s="107"/>
    </row>
    <row r="9" spans="1:14" x14ac:dyDescent="0.2">
      <c r="A9" s="107" t="s">
        <v>1070</v>
      </c>
      <c r="B9" s="107"/>
      <c r="C9" s="107"/>
    </row>
    <row r="10" spans="1:14" x14ac:dyDescent="0.2">
      <c r="B10"/>
    </row>
    <row r="11" spans="1:14" x14ac:dyDescent="0.2">
      <c r="A11" s="107" t="s">
        <v>1071</v>
      </c>
      <c r="B11" s="107"/>
      <c r="C11" s="107"/>
    </row>
    <row r="12" spans="1:14" x14ac:dyDescent="0.2">
      <c r="A12" s="107" t="s">
        <v>436</v>
      </c>
      <c r="B12" s="107"/>
      <c r="C12" s="107"/>
    </row>
    <row r="13" spans="1:14" x14ac:dyDescent="0.2">
      <c r="B13"/>
    </row>
    <row r="14" spans="1:14" x14ac:dyDescent="0.2">
      <c r="A14" s="863" t="s">
        <v>1072</v>
      </c>
      <c r="B14" s="863"/>
      <c r="C14" s="863"/>
    </row>
    <row r="15" spans="1:14" x14ac:dyDescent="0.2">
      <c r="A15" s="863"/>
      <c r="B15" s="863"/>
      <c r="C15" s="863"/>
    </row>
    <row r="16" spans="1:14" x14ac:dyDescent="0.2">
      <c r="B16"/>
    </row>
    <row r="17" spans="1:3" x14ac:dyDescent="0.2">
      <c r="A17" s="863" t="s">
        <v>1073</v>
      </c>
      <c r="B17" s="863"/>
      <c r="C17" s="863"/>
    </row>
    <row r="18" spans="1:3" x14ac:dyDescent="0.2">
      <c r="A18" s="863"/>
      <c r="B18" s="863"/>
      <c r="C18" s="863"/>
    </row>
    <row r="19" spans="1:3" x14ac:dyDescent="0.2">
      <c r="A19" s="863"/>
      <c r="B19" s="863"/>
      <c r="C19" s="863"/>
    </row>
    <row r="20" spans="1:3" x14ac:dyDescent="0.2">
      <c r="A20" s="612"/>
      <c r="B20" s="612"/>
      <c r="C20" s="612"/>
    </row>
    <row r="21" spans="1:3" x14ac:dyDescent="0.2">
      <c r="A21" s="863" t="s">
        <v>1074</v>
      </c>
      <c r="B21" s="863"/>
      <c r="C21" s="863"/>
    </row>
    <row r="22" spans="1:3" x14ac:dyDescent="0.2">
      <c r="A22" s="863"/>
      <c r="B22" s="863"/>
      <c r="C22" s="863"/>
    </row>
    <row r="23" spans="1:3" x14ac:dyDescent="0.2">
      <c r="A23" s="721"/>
      <c r="B23"/>
    </row>
    <row r="24" spans="1:3" x14ac:dyDescent="0.2">
      <c r="A24" s="863" t="s">
        <v>1075</v>
      </c>
      <c r="B24" s="863"/>
      <c r="C24" s="863"/>
    </row>
    <row r="25" spans="1:3" x14ac:dyDescent="0.2">
      <c r="A25" s="863"/>
      <c r="B25" s="863"/>
      <c r="C25" s="863"/>
    </row>
    <row r="26" spans="1:3" x14ac:dyDescent="0.2">
      <c r="A26" s="721"/>
      <c r="B26"/>
    </row>
    <row r="27" spans="1:3" x14ac:dyDescent="0.2">
      <c r="A27" s="863" t="s">
        <v>1076</v>
      </c>
      <c r="B27" s="863"/>
      <c r="C27" s="863"/>
    </row>
    <row r="28" spans="1:3" x14ac:dyDescent="0.2">
      <c r="A28" s="863"/>
      <c r="B28" s="863"/>
      <c r="C28" s="863"/>
    </row>
    <row r="29" spans="1:3" x14ac:dyDescent="0.2">
      <c r="A29" s="863"/>
      <c r="B29" s="863"/>
      <c r="C29" s="863"/>
    </row>
    <row r="30" spans="1:3" x14ac:dyDescent="0.2">
      <c r="B30"/>
    </row>
    <row r="31" spans="1:3" x14ac:dyDescent="0.2">
      <c r="B31"/>
    </row>
    <row r="32" spans="1:3" x14ac:dyDescent="0.2">
      <c r="B32"/>
    </row>
    <row r="33" spans="1:3" x14ac:dyDescent="0.2">
      <c r="A33" s="109" t="s">
        <v>1077</v>
      </c>
      <c r="B33"/>
    </row>
    <row r="34" spans="1:3" x14ac:dyDescent="0.2">
      <c r="A34" s="109" t="s">
        <v>1078</v>
      </c>
      <c r="B34"/>
    </row>
    <row r="35" spans="1:3" x14ac:dyDescent="0.2">
      <c r="A35" s="107"/>
      <c r="B35"/>
    </row>
    <row r="36" spans="1:3" x14ac:dyDescent="0.2">
      <c r="A36" s="5" t="s">
        <v>1079</v>
      </c>
      <c r="B36"/>
    </row>
    <row r="37" spans="1:3" x14ac:dyDescent="0.2">
      <c r="A37" s="5" t="s">
        <v>1080</v>
      </c>
      <c r="B37"/>
    </row>
    <row r="38" spans="1:3" x14ac:dyDescent="0.2">
      <c r="A38" s="5" t="s">
        <v>680</v>
      </c>
      <c r="B38"/>
    </row>
    <row r="39" spans="1:3" x14ac:dyDescent="0.2">
      <c r="B39"/>
    </row>
    <row r="40" spans="1:3" x14ac:dyDescent="0.2">
      <c r="B40"/>
    </row>
    <row r="41" spans="1:3" x14ac:dyDescent="0.2">
      <c r="B41"/>
    </row>
    <row r="42" spans="1:3" x14ac:dyDescent="0.2">
      <c r="B42"/>
    </row>
    <row r="43" spans="1:3" x14ac:dyDescent="0.2">
      <c r="A43" s="863" t="s">
        <v>1081</v>
      </c>
      <c r="B43" s="863"/>
      <c r="C43" s="863"/>
    </row>
    <row r="44" spans="1:3" x14ac:dyDescent="0.2">
      <c r="A44" s="863"/>
      <c r="B44" s="863"/>
      <c r="C44" s="863"/>
    </row>
    <row r="45" spans="1:3" x14ac:dyDescent="0.2">
      <c r="B45"/>
    </row>
    <row r="46" spans="1:3" x14ac:dyDescent="0.2">
      <c r="B46"/>
    </row>
    <row r="47" spans="1:3" x14ac:dyDescent="0.2">
      <c r="B47"/>
    </row>
    <row r="48" spans="1:3" x14ac:dyDescent="0.2">
      <c r="A48" s="295"/>
      <c r="B48"/>
    </row>
    <row r="49" spans="1:4" x14ac:dyDescent="0.2">
      <c r="A49" t="s">
        <v>437</v>
      </c>
      <c r="B49"/>
    </row>
    <row r="50" spans="1:4" x14ac:dyDescent="0.2">
      <c r="B50"/>
    </row>
    <row r="51" spans="1:4" x14ac:dyDescent="0.2">
      <c r="A51" s="5" t="s">
        <v>1082</v>
      </c>
      <c r="B51"/>
    </row>
    <row r="52" spans="1:4" x14ac:dyDescent="0.2">
      <c r="A52" t="s">
        <v>438</v>
      </c>
      <c r="B52"/>
    </row>
    <row r="53" spans="1:4" x14ac:dyDescent="0.2">
      <c r="A53" t="s">
        <v>439</v>
      </c>
      <c r="B53"/>
    </row>
    <row r="54" spans="1:4" x14ac:dyDescent="0.2">
      <c r="B54"/>
    </row>
    <row r="55" spans="1:4" ht="11.25" customHeight="1" x14ac:dyDescent="0.2">
      <c r="B55"/>
    </row>
    <row r="56" spans="1:4" x14ac:dyDescent="0.2">
      <c r="A56" s="311" t="s">
        <v>78</v>
      </c>
      <c r="B56" s="513" t="e">
        <f>#REF!</f>
        <v>#REF!</v>
      </c>
      <c r="C56" s="404" t="s">
        <v>1066</v>
      </c>
    </row>
    <row r="57" spans="1:4" x14ac:dyDescent="0.2">
      <c r="B57"/>
    </row>
    <row r="58" spans="1:4" ht="36" x14ac:dyDescent="0.2">
      <c r="A58" s="443" t="s">
        <v>1083</v>
      </c>
    </row>
    <row r="59" spans="1:4" x14ac:dyDescent="0.2">
      <c r="A59" s="61"/>
      <c r="B59" s="611" t="s">
        <v>36</v>
      </c>
      <c r="C59" s="611" t="s">
        <v>113</v>
      </c>
      <c r="D59" s="85"/>
    </row>
    <row r="60" spans="1:4" ht="15" x14ac:dyDescent="0.25">
      <c r="A60" s="3"/>
      <c r="B60" s="199"/>
      <c r="C60" s="499"/>
    </row>
    <row r="61" spans="1:4" ht="15" x14ac:dyDescent="0.25">
      <c r="A61" s="1008" t="s">
        <v>1084</v>
      </c>
      <c r="B61" s="199"/>
      <c r="C61" s="499"/>
    </row>
    <row r="62" spans="1:4" ht="15" x14ac:dyDescent="0.25">
      <c r="A62" s="1008"/>
      <c r="B62" s="199"/>
      <c r="C62" s="499"/>
    </row>
    <row r="63" spans="1:4" ht="15" x14ac:dyDescent="0.25">
      <c r="A63" s="3"/>
      <c r="B63" s="199"/>
      <c r="C63" s="499"/>
    </row>
    <row r="64" spans="1:4" ht="36" x14ac:dyDescent="0.25">
      <c r="A64" s="722" t="s">
        <v>1085</v>
      </c>
      <c r="B64" s="199">
        <v>9507</v>
      </c>
      <c r="C64" s="499"/>
    </row>
    <row r="65" spans="1:3" ht="15" x14ac:dyDescent="0.25">
      <c r="A65" s="3"/>
      <c r="B65" s="199"/>
      <c r="C65" s="499"/>
    </row>
    <row r="66" spans="1:3" ht="24" x14ac:dyDescent="0.25">
      <c r="A66" s="722" t="s">
        <v>1086</v>
      </c>
      <c r="B66" s="199"/>
      <c r="C66" s="499"/>
    </row>
    <row r="67" spans="1:3" ht="15" x14ac:dyDescent="0.25">
      <c r="A67" s="406" t="s">
        <v>1087</v>
      </c>
      <c r="B67" s="199">
        <v>95071</v>
      </c>
      <c r="C67" s="499"/>
    </row>
    <row r="68" spans="1:3" ht="15" x14ac:dyDescent="0.25">
      <c r="A68" s="406" t="s">
        <v>1088</v>
      </c>
      <c r="B68" s="199">
        <v>95072</v>
      </c>
      <c r="C68" s="499"/>
    </row>
    <row r="69" spans="1:3" ht="15" x14ac:dyDescent="0.25">
      <c r="A69" s="406" t="s">
        <v>1089</v>
      </c>
      <c r="B69" s="199">
        <v>95073</v>
      </c>
      <c r="C69" s="499"/>
    </row>
    <row r="70" spans="1:3" ht="15" x14ac:dyDescent="0.25">
      <c r="A70" s="3"/>
      <c r="B70" s="199"/>
      <c r="C70" s="499"/>
    </row>
    <row r="71" spans="1:3" ht="36" x14ac:dyDescent="0.25">
      <c r="A71" s="722" t="s">
        <v>1090</v>
      </c>
      <c r="B71" s="199">
        <v>9509</v>
      </c>
      <c r="C71" s="499"/>
    </row>
    <row r="72" spans="1:3" ht="15" x14ac:dyDescent="0.25">
      <c r="A72" s="722"/>
      <c r="B72" s="199"/>
      <c r="C72" s="499"/>
    </row>
    <row r="73" spans="1:3" ht="24" x14ac:dyDescent="0.25">
      <c r="A73" s="722" t="s">
        <v>1091</v>
      </c>
      <c r="B73" s="199"/>
      <c r="C73" s="499"/>
    </row>
    <row r="74" spans="1:3" ht="15" x14ac:dyDescent="0.25">
      <c r="A74" s="406" t="s">
        <v>1087</v>
      </c>
      <c r="B74" s="199">
        <v>95091</v>
      </c>
      <c r="C74" s="499"/>
    </row>
    <row r="75" spans="1:3" ht="15" x14ac:dyDescent="0.25">
      <c r="A75" s="406" t="s">
        <v>1088</v>
      </c>
      <c r="B75" s="199">
        <v>95092</v>
      </c>
      <c r="C75" s="499"/>
    </row>
    <row r="76" spans="1:3" ht="15" x14ac:dyDescent="0.25">
      <c r="A76" s="406" t="s">
        <v>1089</v>
      </c>
      <c r="B76" s="199">
        <v>95093</v>
      </c>
      <c r="C76" s="499"/>
    </row>
    <row r="77" spans="1:3" ht="15" x14ac:dyDescent="0.25">
      <c r="A77" s="3"/>
      <c r="B77" s="200"/>
      <c r="C77" s="496"/>
    </row>
    <row r="78" spans="1:3" ht="15" x14ac:dyDescent="0.25">
      <c r="A78" s="2"/>
      <c r="B78" s="723"/>
      <c r="C78" s="724"/>
    </row>
    <row r="79" spans="1:3" ht="15" x14ac:dyDescent="0.25">
      <c r="A79" s="725" t="s">
        <v>1064</v>
      </c>
      <c r="B79" s="723"/>
      <c r="C79" s="724"/>
    </row>
  </sheetData>
  <protectedRanges>
    <protectedRange sqref="C1:C2 C54:C57 C80:C65529" name="Plage1"/>
    <protectedRange sqref="C3:C53" name="Plage1_1"/>
    <protectedRange sqref="C58:C79" name="Plage1_2"/>
  </protectedRanges>
  <mergeCells count="7">
    <mergeCell ref="A61:A62"/>
    <mergeCell ref="A14:C15"/>
    <mergeCell ref="A17:C19"/>
    <mergeCell ref="A21:C22"/>
    <mergeCell ref="A24:C25"/>
    <mergeCell ref="A27:C29"/>
    <mergeCell ref="A43:C44"/>
  </mergeCells>
  <phoneticPr fontId="0" type="noConversion"/>
  <pageMargins left="0.7" right="0.7" top="0.75" bottom="0.75" header="0.3" footer="0.3"/>
  <pageSetup paperSize="9" scale="72" fitToHeight="0" orientation="portrait" r:id="rId1"/>
  <rowBreaks count="1" manualBreakCount="1">
    <brk id="54"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
    <pageSetUpPr fitToPage="1"/>
  </sheetPr>
  <dimension ref="A1:F65"/>
  <sheetViews>
    <sheetView zoomScaleNormal="100" zoomScaleSheetLayoutView="90" workbookViewId="0">
      <selection activeCell="B1" sqref="B1:C1"/>
    </sheetView>
  </sheetViews>
  <sheetFormatPr defaultColWidth="11.42578125" defaultRowHeight="12.75" x14ac:dyDescent="0.2"/>
  <cols>
    <col min="1" max="1" width="3.7109375" style="108" customWidth="1"/>
    <col min="2" max="2" width="44.7109375" style="108" customWidth="1"/>
    <col min="3" max="3" width="9.28515625" style="7" customWidth="1"/>
    <col min="4" max="4" width="13.7109375" style="7" customWidth="1"/>
    <col min="5" max="5" width="18.7109375" style="362" customWidth="1"/>
    <col min="6" max="6" width="18.7109375" style="10" customWidth="1"/>
    <col min="7" max="16384" width="11.42578125" style="1"/>
  </cols>
  <sheetData>
    <row r="1" spans="1:6" s="20" customFormat="1" x14ac:dyDescent="0.2">
      <c r="A1" s="315" t="s">
        <v>78</v>
      </c>
      <c r="B1" s="868" t="str">
        <f>'1.'!U20</f>
        <v>0466398071</v>
      </c>
      <c r="C1" s="869"/>
      <c r="D1" s="310" t="s">
        <v>1166</v>
      </c>
      <c r="E1" s="526"/>
      <c r="F1" s="358"/>
    </row>
    <row r="2" spans="1:6" s="20" customFormat="1" x14ac:dyDescent="0.2">
      <c r="A2" s="121" t="s">
        <v>90</v>
      </c>
      <c r="B2" s="115"/>
      <c r="C2" s="46"/>
      <c r="D2" s="46"/>
      <c r="E2" s="359"/>
      <c r="F2" s="361"/>
    </row>
    <row r="3" spans="1:6" x14ac:dyDescent="0.2">
      <c r="A3" s="405" t="s">
        <v>89</v>
      </c>
      <c r="B3" s="405"/>
      <c r="C3" s="405"/>
      <c r="D3" s="110" t="s">
        <v>36</v>
      </c>
      <c r="E3" s="110" t="s">
        <v>113</v>
      </c>
      <c r="F3" s="110" t="s">
        <v>79</v>
      </c>
    </row>
    <row r="4" spans="1:6" ht="15" x14ac:dyDescent="0.2">
      <c r="A4" s="1"/>
      <c r="B4" s="1"/>
      <c r="C4" s="1"/>
      <c r="D4" s="1"/>
      <c r="E4" s="528"/>
      <c r="F4" s="528"/>
    </row>
    <row r="5" spans="1:6" ht="15" x14ac:dyDescent="0.25">
      <c r="A5" s="1"/>
      <c r="B5" s="121" t="s">
        <v>758</v>
      </c>
      <c r="C5" s="11" t="s">
        <v>759</v>
      </c>
      <c r="D5" s="11">
        <v>20</v>
      </c>
      <c r="E5" s="529">
        <v>0</v>
      </c>
      <c r="F5" s="530">
        <v>0</v>
      </c>
    </row>
    <row r="6" spans="1:6" ht="15" x14ac:dyDescent="0.25">
      <c r="B6" s="301"/>
      <c r="C6" s="9"/>
      <c r="D6" s="9"/>
      <c r="E6" s="531"/>
      <c r="F6" s="532"/>
    </row>
    <row r="7" spans="1:6" ht="15" x14ac:dyDescent="0.25">
      <c r="A7" s="109"/>
      <c r="B7" s="121" t="s">
        <v>299</v>
      </c>
      <c r="C7" s="11"/>
      <c r="D7" s="11" t="s">
        <v>897</v>
      </c>
      <c r="E7" s="533">
        <f>E9+E11+E19</f>
        <v>0</v>
      </c>
      <c r="F7" s="534">
        <f>F5+F9+F11+F19</f>
        <v>0</v>
      </c>
    </row>
    <row r="8" spans="1:6" ht="15" x14ac:dyDescent="0.25">
      <c r="C8" s="11"/>
      <c r="D8" s="11"/>
      <c r="E8" s="535"/>
      <c r="F8" s="536"/>
    </row>
    <row r="9" spans="1:6" ht="15" x14ac:dyDescent="0.25">
      <c r="A9" s="109" t="s">
        <v>300</v>
      </c>
      <c r="B9" s="109"/>
      <c r="C9" s="11" t="s">
        <v>760</v>
      </c>
      <c r="D9" s="11">
        <v>21</v>
      </c>
      <c r="E9" s="529">
        <v>0</v>
      </c>
      <c r="F9" s="530">
        <v>0</v>
      </c>
    </row>
    <row r="10" spans="1:6" ht="15" x14ac:dyDescent="0.25">
      <c r="E10" s="535"/>
      <c r="F10" s="536"/>
    </row>
    <row r="11" spans="1:6" ht="15" x14ac:dyDescent="0.25">
      <c r="A11" s="109" t="s">
        <v>301</v>
      </c>
      <c r="B11" s="109"/>
      <c r="C11" s="11" t="s">
        <v>761</v>
      </c>
      <c r="D11" s="11" t="s">
        <v>6</v>
      </c>
      <c r="E11" s="537">
        <f>SUM(E12:E17)</f>
        <v>0</v>
      </c>
      <c r="F11" s="538">
        <f>SUM(F12:F17)</f>
        <v>0</v>
      </c>
    </row>
    <row r="12" spans="1:6" ht="15" x14ac:dyDescent="0.25">
      <c r="B12" s="108" t="s">
        <v>525</v>
      </c>
      <c r="C12" s="11"/>
      <c r="D12" s="11">
        <v>22</v>
      </c>
      <c r="E12" s="539">
        <v>0</v>
      </c>
      <c r="F12" s="539">
        <v>0</v>
      </c>
    </row>
    <row r="13" spans="1:6" ht="15" x14ac:dyDescent="0.25">
      <c r="B13" s="108" t="s">
        <v>526</v>
      </c>
      <c r="C13" s="11"/>
      <c r="D13" s="11">
        <v>23</v>
      </c>
      <c r="E13" s="539">
        <v>0</v>
      </c>
      <c r="F13" s="539">
        <v>0</v>
      </c>
    </row>
    <row r="14" spans="1:6" ht="15" x14ac:dyDescent="0.25">
      <c r="B14" s="108" t="s">
        <v>527</v>
      </c>
      <c r="C14" s="11"/>
      <c r="D14" s="11">
        <v>24</v>
      </c>
      <c r="E14" s="539">
        <v>0</v>
      </c>
      <c r="F14" s="539">
        <v>0</v>
      </c>
    </row>
    <row r="15" spans="1:6" ht="15" x14ac:dyDescent="0.25">
      <c r="B15" s="108" t="s">
        <v>528</v>
      </c>
      <c r="C15" s="11"/>
      <c r="D15" s="11">
        <v>25</v>
      </c>
      <c r="E15" s="539">
        <v>0</v>
      </c>
      <c r="F15" s="539">
        <v>0</v>
      </c>
    </row>
    <row r="16" spans="1:6" ht="15" x14ac:dyDescent="0.25">
      <c r="B16" s="108" t="s">
        <v>529</v>
      </c>
      <c r="C16" s="11"/>
      <c r="D16" s="11">
        <v>26</v>
      </c>
      <c r="E16" s="539">
        <v>0</v>
      </c>
      <c r="F16" s="539">
        <v>0</v>
      </c>
    </row>
    <row r="17" spans="1:6" ht="15" x14ac:dyDescent="0.25">
      <c r="B17" s="108" t="s">
        <v>530</v>
      </c>
      <c r="C17" s="11"/>
      <c r="D17" s="11">
        <v>27</v>
      </c>
      <c r="E17" s="539">
        <v>0</v>
      </c>
      <c r="F17" s="539">
        <v>0</v>
      </c>
    </row>
    <row r="18" spans="1:6" ht="15" x14ac:dyDescent="0.25">
      <c r="C18" s="11"/>
      <c r="D18" s="11"/>
      <c r="E18" s="535"/>
      <c r="F18" s="536"/>
    </row>
    <row r="19" spans="1:6" ht="15" x14ac:dyDescent="0.25">
      <c r="A19" s="109" t="s">
        <v>91</v>
      </c>
      <c r="B19" s="109"/>
      <c r="C19" s="11" t="s">
        <v>762</v>
      </c>
      <c r="D19" s="11">
        <v>28</v>
      </c>
      <c r="E19" s="537">
        <f>E20+E27+E23</f>
        <v>0</v>
      </c>
      <c r="F19" s="538">
        <f>F20+F27+F23</f>
        <v>0</v>
      </c>
    </row>
    <row r="20" spans="1:6" ht="15" x14ac:dyDescent="0.25">
      <c r="B20" s="108" t="s">
        <v>92</v>
      </c>
      <c r="C20" s="11" t="s">
        <v>950</v>
      </c>
      <c r="D20" s="11" t="s">
        <v>56</v>
      </c>
      <c r="E20" s="540">
        <f>SUM(E21:E22)</f>
        <v>0</v>
      </c>
      <c r="F20" s="539">
        <f>SUM(F21:F22)</f>
        <v>0</v>
      </c>
    </row>
    <row r="21" spans="1:6" ht="15" x14ac:dyDescent="0.25">
      <c r="B21" s="108" t="s">
        <v>95</v>
      </c>
      <c r="C21" s="11"/>
      <c r="D21" s="11">
        <v>280</v>
      </c>
      <c r="E21" s="540">
        <v>0</v>
      </c>
      <c r="F21" s="539">
        <v>0</v>
      </c>
    </row>
    <row r="22" spans="1:6" ht="15" x14ac:dyDescent="0.25">
      <c r="B22" s="108" t="s">
        <v>96</v>
      </c>
      <c r="C22" s="11"/>
      <c r="D22" s="11">
        <v>281</v>
      </c>
      <c r="E22" s="540">
        <v>0</v>
      </c>
      <c r="F22" s="539">
        <v>0</v>
      </c>
    </row>
    <row r="23" spans="1:6" ht="15" x14ac:dyDescent="0.25">
      <c r="B23" s="108" t="s">
        <v>93</v>
      </c>
      <c r="C23" s="615">
        <v>6145</v>
      </c>
      <c r="D23" s="11" t="s">
        <v>57</v>
      </c>
      <c r="E23" s="540">
        <f>SUM(E25:E26)</f>
        <v>0</v>
      </c>
      <c r="F23" s="539">
        <f>SUM(F25:F26)</f>
        <v>0</v>
      </c>
    </row>
    <row r="24" spans="1:6" ht="15" x14ac:dyDescent="0.25">
      <c r="B24" s="108" t="s">
        <v>94</v>
      </c>
      <c r="C24" s="11"/>
      <c r="D24" s="11"/>
      <c r="E24" s="535"/>
      <c r="F24" s="536"/>
    </row>
    <row r="25" spans="1:6" ht="15" x14ac:dyDescent="0.25">
      <c r="B25" s="108" t="s">
        <v>95</v>
      </c>
      <c r="C25" s="11"/>
      <c r="D25" s="11">
        <v>282</v>
      </c>
      <c r="E25" s="540">
        <v>0</v>
      </c>
      <c r="F25" s="539">
        <v>0</v>
      </c>
    </row>
    <row r="26" spans="1:6" ht="15" x14ac:dyDescent="0.25">
      <c r="B26" s="108" t="s">
        <v>96</v>
      </c>
      <c r="C26" s="11"/>
      <c r="D26" s="11">
        <v>283</v>
      </c>
      <c r="E26" s="540">
        <v>0</v>
      </c>
      <c r="F26" s="539">
        <v>0</v>
      </c>
    </row>
    <row r="27" spans="1:6" ht="15" x14ac:dyDescent="0.25">
      <c r="B27" s="108" t="s">
        <v>302</v>
      </c>
      <c r="C27" s="11"/>
      <c r="D27" s="11" t="s">
        <v>37</v>
      </c>
      <c r="E27" s="540">
        <f>SUM(E28:E29)</f>
        <v>0</v>
      </c>
      <c r="F27" s="539">
        <f>SUM(F28:F29)</f>
        <v>0</v>
      </c>
    </row>
    <row r="28" spans="1:6" ht="15" x14ac:dyDescent="0.25">
      <c r="B28" s="108" t="s">
        <v>97</v>
      </c>
      <c r="C28" s="11"/>
      <c r="D28" s="11">
        <v>284</v>
      </c>
      <c r="E28" s="540">
        <v>0</v>
      </c>
      <c r="F28" s="539">
        <v>0</v>
      </c>
    </row>
    <row r="29" spans="1:6" ht="15" x14ac:dyDescent="0.25">
      <c r="B29" s="108" t="s">
        <v>98</v>
      </c>
      <c r="C29" s="11"/>
      <c r="D29" s="11" t="s">
        <v>38</v>
      </c>
      <c r="E29" s="540">
        <v>0</v>
      </c>
      <c r="F29" s="539">
        <v>0</v>
      </c>
    </row>
    <row r="30" spans="1:6" ht="15" x14ac:dyDescent="0.25">
      <c r="C30" s="11"/>
      <c r="D30" s="11"/>
      <c r="E30" s="535"/>
      <c r="F30" s="536"/>
    </row>
    <row r="31" spans="1:6" ht="15" x14ac:dyDescent="0.25">
      <c r="A31" s="109"/>
      <c r="B31" s="121" t="s">
        <v>99</v>
      </c>
      <c r="C31" s="11"/>
      <c r="D31" s="11" t="s">
        <v>7</v>
      </c>
      <c r="E31" s="541">
        <f>E33+E37+E47+E51+E55+E61+E57</f>
        <v>0</v>
      </c>
      <c r="F31" s="542">
        <f>F33+F37+F47+F51+F55+F61+F57</f>
        <v>0</v>
      </c>
    </row>
    <row r="32" spans="1:6" ht="7.5" customHeight="1" x14ac:dyDescent="0.25">
      <c r="C32" s="11"/>
      <c r="D32" s="11"/>
      <c r="E32" s="535"/>
      <c r="F32" s="536"/>
    </row>
    <row r="33" spans="1:6" ht="15" x14ac:dyDescent="0.25">
      <c r="A33" s="109" t="s">
        <v>100</v>
      </c>
      <c r="B33" s="109"/>
      <c r="C33" s="11"/>
      <c r="D33" s="11" t="s">
        <v>701</v>
      </c>
      <c r="E33" s="537">
        <f>SUM(E34:E35)</f>
        <v>0</v>
      </c>
      <c r="F33" s="538">
        <f>SUM(F34:F35)</f>
        <v>0</v>
      </c>
    </row>
    <row r="34" spans="1:6" ht="15" x14ac:dyDescent="0.25">
      <c r="B34" s="108" t="s">
        <v>303</v>
      </c>
      <c r="C34" s="11"/>
      <c r="D34" s="11">
        <v>290</v>
      </c>
      <c r="E34" s="540">
        <v>0</v>
      </c>
      <c r="F34" s="539">
        <v>0</v>
      </c>
    </row>
    <row r="35" spans="1:6" ht="15" x14ac:dyDescent="0.25">
      <c r="B35" s="108" t="s">
        <v>304</v>
      </c>
      <c r="C35" s="11"/>
      <c r="D35" s="11">
        <v>291</v>
      </c>
      <c r="E35" s="540">
        <v>0</v>
      </c>
      <c r="F35" s="539">
        <v>0</v>
      </c>
    </row>
    <row r="36" spans="1:6" ht="15" x14ac:dyDescent="0.25">
      <c r="C36" s="11"/>
      <c r="D36" s="11"/>
      <c r="E36" s="535"/>
      <c r="F36" s="536"/>
    </row>
    <row r="37" spans="1:6" ht="15" x14ac:dyDescent="0.25">
      <c r="A37" s="86" t="s">
        <v>693</v>
      </c>
      <c r="B37" s="109"/>
      <c r="C37" s="11"/>
      <c r="D37" s="11">
        <v>3</v>
      </c>
      <c r="E37" s="537">
        <f>E38+E45</f>
        <v>0</v>
      </c>
      <c r="F37" s="538">
        <f>F38+F45</f>
        <v>0</v>
      </c>
    </row>
    <row r="38" spans="1:6" ht="15" x14ac:dyDescent="0.25">
      <c r="B38" s="108" t="s">
        <v>101</v>
      </c>
      <c r="C38" s="11"/>
      <c r="D38" s="11" t="s">
        <v>39</v>
      </c>
      <c r="E38" s="540">
        <f>SUM(E39:E44)</f>
        <v>0</v>
      </c>
      <c r="F38" s="539">
        <f>SUM(F39:F44)</f>
        <v>0</v>
      </c>
    </row>
    <row r="39" spans="1:6" ht="15" x14ac:dyDescent="0.25">
      <c r="B39" s="108" t="s">
        <v>305</v>
      </c>
      <c r="C39" s="11"/>
      <c r="D39" s="11" t="s">
        <v>40</v>
      </c>
      <c r="E39" s="540">
        <v>0</v>
      </c>
      <c r="F39" s="539">
        <v>0</v>
      </c>
    </row>
    <row r="40" spans="1:6" ht="15" x14ac:dyDescent="0.25">
      <c r="B40" s="108" t="s">
        <v>102</v>
      </c>
      <c r="C40" s="11"/>
      <c r="D40" s="11">
        <v>32</v>
      </c>
      <c r="E40" s="540">
        <v>0</v>
      </c>
      <c r="F40" s="539">
        <v>0</v>
      </c>
    </row>
    <row r="41" spans="1:6" ht="15" x14ac:dyDescent="0.25">
      <c r="B41" s="108" t="s">
        <v>103</v>
      </c>
      <c r="C41" s="11"/>
      <c r="D41" s="11">
        <v>33</v>
      </c>
      <c r="E41" s="540">
        <v>0</v>
      </c>
      <c r="F41" s="539">
        <v>0</v>
      </c>
    </row>
    <row r="42" spans="1:6" ht="15" x14ac:dyDescent="0.25">
      <c r="B42" s="108" t="s">
        <v>104</v>
      </c>
      <c r="C42" s="11"/>
      <c r="D42" s="11">
        <v>34</v>
      </c>
      <c r="E42" s="540">
        <v>0</v>
      </c>
      <c r="F42" s="539">
        <v>0</v>
      </c>
    </row>
    <row r="43" spans="1:6" ht="15" x14ac:dyDescent="0.25">
      <c r="B43" s="108" t="s">
        <v>105</v>
      </c>
      <c r="C43" s="11"/>
      <c r="D43" s="11">
        <v>35</v>
      </c>
      <c r="E43" s="540">
        <v>0</v>
      </c>
      <c r="F43" s="539">
        <v>0</v>
      </c>
    </row>
    <row r="44" spans="1:6" ht="15" x14ac:dyDescent="0.25">
      <c r="B44" s="108" t="s">
        <v>106</v>
      </c>
      <c r="C44" s="11"/>
      <c r="D44" s="11">
        <v>36</v>
      </c>
      <c r="E44" s="540">
        <v>0</v>
      </c>
      <c r="F44" s="539">
        <v>0</v>
      </c>
    </row>
    <row r="45" spans="1:6" ht="15" x14ac:dyDescent="0.25">
      <c r="B45" s="108" t="s">
        <v>306</v>
      </c>
      <c r="C45" s="11"/>
      <c r="D45" s="11">
        <v>37</v>
      </c>
      <c r="E45" s="540">
        <v>0</v>
      </c>
      <c r="F45" s="539">
        <v>0</v>
      </c>
    </row>
    <row r="46" spans="1:6" ht="9" customHeight="1" x14ac:dyDescent="0.25">
      <c r="C46" s="11"/>
      <c r="D46" s="11"/>
      <c r="E46" s="535"/>
      <c r="F46" s="536"/>
    </row>
    <row r="47" spans="1:6" ht="15" x14ac:dyDescent="0.25">
      <c r="A47" s="86" t="s">
        <v>694</v>
      </c>
      <c r="B47" s="109"/>
      <c r="C47" s="11"/>
      <c r="D47" s="11" t="s">
        <v>702</v>
      </c>
      <c r="E47" s="537">
        <f>SUM(E48:E49)</f>
        <v>0</v>
      </c>
      <c r="F47" s="538">
        <f>SUM(F48:F49)</f>
        <v>0</v>
      </c>
    </row>
    <row r="48" spans="1:6" ht="15" x14ac:dyDescent="0.25">
      <c r="B48" s="86" t="s">
        <v>303</v>
      </c>
      <c r="C48" s="11"/>
      <c r="D48" s="11">
        <v>40</v>
      </c>
      <c r="E48" s="540">
        <v>0</v>
      </c>
      <c r="F48" s="539">
        <v>0</v>
      </c>
    </row>
    <row r="49" spans="1:6" ht="15" x14ac:dyDescent="0.25">
      <c r="B49" s="86" t="s">
        <v>304</v>
      </c>
      <c r="C49" s="11"/>
      <c r="D49" s="11">
        <v>41</v>
      </c>
      <c r="E49" s="540">
        <v>0</v>
      </c>
      <c r="F49" s="539">
        <v>0</v>
      </c>
    </row>
    <row r="50" spans="1:6" ht="15" x14ac:dyDescent="0.25">
      <c r="C50" s="11"/>
      <c r="D50" s="11"/>
      <c r="E50" s="535"/>
      <c r="F50" s="536"/>
    </row>
    <row r="51" spans="1:6" ht="15" x14ac:dyDescent="0.25">
      <c r="A51" s="82" t="s">
        <v>307</v>
      </c>
      <c r="B51" s="109"/>
      <c r="C51" s="11" t="s">
        <v>763</v>
      </c>
      <c r="D51" s="11" t="s">
        <v>8</v>
      </c>
      <c r="E51" s="537">
        <f>SUM(E52:E53)</f>
        <v>0</v>
      </c>
      <c r="F51" s="538">
        <f>SUM(F52:F53)</f>
        <v>0</v>
      </c>
    </row>
    <row r="52" spans="1:6" ht="15" x14ac:dyDescent="0.25">
      <c r="B52" s="86" t="s">
        <v>308</v>
      </c>
      <c r="C52" s="11"/>
      <c r="D52" s="11">
        <v>50</v>
      </c>
      <c r="E52" s="540">
        <v>0</v>
      </c>
      <c r="F52" s="539">
        <v>0</v>
      </c>
    </row>
    <row r="53" spans="1:6" ht="15" x14ac:dyDescent="0.25">
      <c r="B53" s="86" t="s">
        <v>309</v>
      </c>
      <c r="C53" s="11"/>
      <c r="D53" s="11" t="s">
        <v>41</v>
      </c>
      <c r="E53" s="540">
        <v>0</v>
      </c>
      <c r="F53" s="539">
        <v>0</v>
      </c>
    </row>
    <row r="54" spans="1:6" ht="15" x14ac:dyDescent="0.25">
      <c r="C54" s="11"/>
      <c r="D54" s="11"/>
      <c r="E54" s="535"/>
      <c r="F54" s="536"/>
    </row>
    <row r="55" spans="1:6" ht="15" x14ac:dyDescent="0.25">
      <c r="A55" s="109" t="s">
        <v>107</v>
      </c>
      <c r="B55" s="109"/>
      <c r="C55" s="11"/>
      <c r="D55" s="11" t="s">
        <v>9</v>
      </c>
      <c r="E55" s="537">
        <v>0</v>
      </c>
      <c r="F55" s="538">
        <v>0</v>
      </c>
    </row>
    <row r="56" spans="1:6" ht="9" customHeight="1" x14ac:dyDescent="0.25">
      <c r="A56" s="109"/>
      <c r="B56" s="109"/>
      <c r="C56" s="11"/>
      <c r="D56" s="11"/>
      <c r="E56" s="537"/>
      <c r="F56" s="538"/>
    </row>
    <row r="57" spans="1:6" ht="28.5" customHeight="1" x14ac:dyDescent="0.25">
      <c r="A57" s="867" t="s">
        <v>144</v>
      </c>
      <c r="B57" s="867"/>
      <c r="C57" s="867"/>
      <c r="D57" s="867"/>
      <c r="E57" s="537">
        <f>SUM(E58:E59)</f>
        <v>0</v>
      </c>
      <c r="F57" s="538">
        <f>SUM(F58:F59)</f>
        <v>0</v>
      </c>
    </row>
    <row r="58" spans="1:6" ht="15" x14ac:dyDescent="0.25">
      <c r="A58" s="308"/>
      <c r="B58" s="125" t="s">
        <v>312</v>
      </c>
      <c r="C58" s="132"/>
      <c r="D58" s="132" t="s">
        <v>699</v>
      </c>
      <c r="E58" s="540">
        <v>0</v>
      </c>
      <c r="F58" s="539">
        <v>0</v>
      </c>
    </row>
    <row r="59" spans="1:6" ht="15" x14ac:dyDescent="0.25">
      <c r="A59" s="125"/>
      <c r="B59" s="616" t="s">
        <v>313</v>
      </c>
      <c r="C59" s="132"/>
      <c r="D59" s="132" t="s">
        <v>700</v>
      </c>
      <c r="E59" s="540">
        <v>0</v>
      </c>
      <c r="F59" s="539">
        <v>0</v>
      </c>
    </row>
    <row r="60" spans="1:6" ht="9" customHeight="1" x14ac:dyDescent="0.25">
      <c r="A60" s="485"/>
      <c r="B60" s="308"/>
      <c r="C60" s="132"/>
      <c r="D60" s="132"/>
      <c r="E60" s="535"/>
      <c r="F60" s="536"/>
    </row>
    <row r="61" spans="1:6" ht="15" x14ac:dyDescent="0.25">
      <c r="A61" s="317" t="s">
        <v>695</v>
      </c>
      <c r="B61" s="109"/>
      <c r="C61" s="11" t="s">
        <v>764</v>
      </c>
      <c r="D61" s="11" t="s">
        <v>10</v>
      </c>
      <c r="E61" s="537">
        <v>0</v>
      </c>
      <c r="F61" s="538">
        <v>0</v>
      </c>
    </row>
    <row r="62" spans="1:6" ht="15" x14ac:dyDescent="0.25">
      <c r="C62" s="11"/>
      <c r="D62" s="11"/>
      <c r="E62" s="543"/>
      <c r="F62" s="544"/>
    </row>
    <row r="63" spans="1:6" ht="15" x14ac:dyDescent="0.25">
      <c r="A63" s="122"/>
      <c r="B63" s="119" t="s">
        <v>935</v>
      </c>
      <c r="C63" s="48"/>
      <c r="D63" s="48" t="s">
        <v>42</v>
      </c>
      <c r="E63" s="545">
        <f>E7+E31</f>
        <v>0</v>
      </c>
      <c r="F63" s="546">
        <f>F7+F31</f>
        <v>0</v>
      </c>
    </row>
    <row r="64" spans="1:6" ht="15" x14ac:dyDescent="0.25">
      <c r="E64" s="531"/>
      <c r="F64" s="532"/>
    </row>
    <row r="65" spans="5:6" ht="15" x14ac:dyDescent="0.25">
      <c r="E65" s="531"/>
      <c r="F65" s="532"/>
    </row>
  </sheetData>
  <protectedRanges>
    <protectedRange sqref="E1:F1048576" name="Plage1"/>
  </protectedRanges>
  <mergeCells count="2">
    <mergeCell ref="A57:D57"/>
    <mergeCell ref="B1:C1"/>
  </mergeCells>
  <phoneticPr fontId="0" type="noConversion"/>
  <pageMargins left="0.78740157480314965" right="0.78740157480314965" top="0.98425196850393704" bottom="0.98425196850393704" header="0.51181102362204722" footer="0.51181102362204722"/>
  <pageSetup paperSize="9" scale="80" fitToHeight="0" orientation="portrait" r:id="rId1"/>
  <headerFooter alignWithMargins="0"/>
  <rowBreaks count="1" manualBreakCount="1">
    <brk id="86" max="16383" man="1"/>
  </rowBreaks>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Feuil13">
    <pageSetUpPr fitToPage="1"/>
  </sheetPr>
  <dimension ref="A1:E79"/>
  <sheetViews>
    <sheetView zoomScaleNormal="100" workbookViewId="0">
      <selection activeCell="B1" sqref="B1"/>
    </sheetView>
  </sheetViews>
  <sheetFormatPr defaultColWidth="11.42578125" defaultRowHeight="12.75" x14ac:dyDescent="0.2"/>
  <cols>
    <col min="1" max="1" width="105.42578125" style="203" customWidth="1"/>
    <col min="2" max="2" width="13.42578125" style="74" customWidth="1"/>
    <col min="3" max="3" width="13.28515625" style="74" customWidth="1"/>
    <col min="4" max="4" width="13.85546875" style="15" customWidth="1"/>
    <col min="5" max="16384" width="11.42578125" style="15"/>
  </cols>
  <sheetData>
    <row r="1" spans="1:3" x14ac:dyDescent="0.2">
      <c r="A1" s="675" t="s">
        <v>78</v>
      </c>
      <c r="B1" s="826" t="str">
        <f>'1.'!U20</f>
        <v>0466398071</v>
      </c>
      <c r="C1" s="726" t="s">
        <v>1202</v>
      </c>
    </row>
    <row r="2" spans="1:3" ht="19.5" customHeight="1" x14ac:dyDescent="0.2">
      <c r="A2" s="226" t="s">
        <v>462</v>
      </c>
      <c r="B2" s="514"/>
      <c r="C2" s="514"/>
    </row>
    <row r="4" spans="1:3" x14ac:dyDescent="0.2">
      <c r="A4" s="223"/>
      <c r="B4" s="600"/>
      <c r="C4" s="201" t="s">
        <v>641</v>
      </c>
    </row>
    <row r="5" spans="1:3" x14ac:dyDescent="0.2">
      <c r="B5" s="201" t="s">
        <v>113</v>
      </c>
      <c r="C5" s="201" t="s">
        <v>642</v>
      </c>
    </row>
    <row r="6" spans="1:3" ht="15" customHeight="1" x14ac:dyDescent="0.25">
      <c r="A6" s="224" t="s">
        <v>463</v>
      </c>
      <c r="B6" s="601"/>
      <c r="C6" s="601"/>
    </row>
    <row r="7" spans="1:3" ht="15" customHeight="1" x14ac:dyDescent="0.25">
      <c r="A7" s="224"/>
      <c r="B7" s="601"/>
      <c r="C7" s="601"/>
    </row>
    <row r="8" spans="1:3" ht="15" x14ac:dyDescent="0.25">
      <c r="A8" s="117" t="s">
        <v>464</v>
      </c>
      <c r="B8" s="601">
        <v>0</v>
      </c>
      <c r="C8" s="601">
        <v>0</v>
      </c>
    </row>
    <row r="9" spans="1:3" ht="15" x14ac:dyDescent="0.25">
      <c r="A9" s="117"/>
      <c r="B9" s="601"/>
      <c r="C9" s="601"/>
    </row>
    <row r="10" spans="1:3" ht="15" x14ac:dyDescent="0.25">
      <c r="A10" s="117" t="s">
        <v>465</v>
      </c>
      <c r="B10" s="601">
        <v>0</v>
      </c>
      <c r="C10" s="601">
        <v>0</v>
      </c>
    </row>
    <row r="11" spans="1:3" ht="15" x14ac:dyDescent="0.25">
      <c r="A11" s="117"/>
      <c r="B11" s="601"/>
      <c r="C11" s="601"/>
    </row>
    <row r="12" spans="1:3" ht="15" x14ac:dyDescent="0.25">
      <c r="A12" s="117" t="s">
        <v>466</v>
      </c>
      <c r="B12" s="601">
        <f>B8+B10</f>
        <v>0</v>
      </c>
      <c r="C12" s="602">
        <f>C8+C10</f>
        <v>0</v>
      </c>
    </row>
    <row r="13" spans="1:3" ht="15" x14ac:dyDescent="0.25">
      <c r="A13" s="117"/>
      <c r="B13" s="601"/>
      <c r="C13" s="601"/>
    </row>
    <row r="14" spans="1:3" ht="15" x14ac:dyDescent="0.25">
      <c r="A14" s="117" t="s">
        <v>467</v>
      </c>
      <c r="B14" s="601">
        <v>0</v>
      </c>
      <c r="C14" s="601">
        <v>0</v>
      </c>
    </row>
    <row r="15" spans="1:3" ht="15" x14ac:dyDescent="0.25">
      <c r="A15" s="117"/>
      <c r="B15" s="601"/>
      <c r="C15" s="601"/>
    </row>
    <row r="16" spans="1:3" ht="15" x14ac:dyDescent="0.25">
      <c r="A16" s="117" t="s">
        <v>468</v>
      </c>
      <c r="B16" s="601">
        <v>0</v>
      </c>
      <c r="C16" s="601">
        <v>0</v>
      </c>
    </row>
    <row r="17" spans="1:5" ht="15" x14ac:dyDescent="0.25">
      <c r="A17" s="117"/>
      <c r="B17" s="601"/>
      <c r="C17" s="601"/>
    </row>
    <row r="18" spans="1:5" s="7" customFormat="1" ht="17.25" customHeight="1" x14ac:dyDescent="0.25">
      <c r="A18" s="729" t="s">
        <v>1105</v>
      </c>
      <c r="B18" s="601">
        <v>0</v>
      </c>
      <c r="C18" s="601">
        <v>0</v>
      </c>
      <c r="D18" s="728"/>
    </row>
    <row r="19" spans="1:5" s="7" customFormat="1" ht="15" x14ac:dyDescent="0.25">
      <c r="A19" s="729" t="s">
        <v>1106</v>
      </c>
      <c r="B19" s="601">
        <v>0</v>
      </c>
      <c r="C19" s="601">
        <v>0</v>
      </c>
      <c r="D19" s="728"/>
      <c r="E19" s="494"/>
    </row>
    <row r="20" spans="1:5" ht="15" x14ac:dyDescent="0.25">
      <c r="A20" s="621"/>
      <c r="B20" s="601"/>
      <c r="C20" s="601"/>
      <c r="D20" s="622"/>
    </row>
    <row r="21" spans="1:5" ht="15" x14ac:dyDescent="0.25">
      <c r="A21" s="621" t="s">
        <v>469</v>
      </c>
      <c r="B21" s="601">
        <f>SUM(B22:B25)</f>
        <v>0</v>
      </c>
      <c r="C21" s="601">
        <f>SUM(C22:C25)</f>
        <v>0</v>
      </c>
      <c r="D21" s="622"/>
    </row>
    <row r="22" spans="1:5" s="7" customFormat="1" ht="15.75" customHeight="1" x14ac:dyDescent="0.25">
      <c r="A22" s="729" t="s">
        <v>1107</v>
      </c>
      <c r="B22" s="601">
        <v>0</v>
      </c>
      <c r="C22" s="601">
        <v>0</v>
      </c>
      <c r="D22" s="728"/>
    </row>
    <row r="23" spans="1:5" s="7" customFormat="1" ht="16.5" customHeight="1" x14ac:dyDescent="0.25">
      <c r="A23" s="729" t="s">
        <v>1108</v>
      </c>
      <c r="B23" s="601">
        <v>0</v>
      </c>
      <c r="C23" s="601">
        <v>0</v>
      </c>
      <c r="D23" s="728"/>
    </row>
    <row r="24" spans="1:5" s="7" customFormat="1" ht="25.5" x14ac:dyDescent="0.25">
      <c r="A24" s="729" t="s">
        <v>1109</v>
      </c>
      <c r="B24" s="601">
        <v>0</v>
      </c>
      <c r="C24" s="601">
        <v>0</v>
      </c>
      <c r="D24" s="728"/>
    </row>
    <row r="25" spans="1:5" s="7" customFormat="1" ht="25.5" x14ac:dyDescent="0.25">
      <c r="A25" s="729" t="s">
        <v>1110</v>
      </c>
      <c r="B25" s="601">
        <v>0</v>
      </c>
      <c r="C25" s="601">
        <v>0</v>
      </c>
      <c r="D25" s="728"/>
    </row>
    <row r="26" spans="1:5" ht="15" x14ac:dyDescent="0.25">
      <c r="A26" s="621"/>
      <c r="B26" s="601"/>
      <c r="C26" s="601"/>
    </row>
    <row r="27" spans="1:5" ht="15" x14ac:dyDescent="0.25">
      <c r="A27" s="621" t="s">
        <v>470</v>
      </c>
      <c r="B27" s="601">
        <v>0</v>
      </c>
      <c r="C27" s="601">
        <v>0</v>
      </c>
    </row>
    <row r="28" spans="1:5" ht="15" x14ac:dyDescent="0.25">
      <c r="A28" s="117"/>
      <c r="B28" s="601"/>
      <c r="C28" s="601"/>
    </row>
    <row r="29" spans="1:5" ht="15" x14ac:dyDescent="0.25">
      <c r="A29" s="117" t="s">
        <v>471</v>
      </c>
      <c r="B29" s="601">
        <v>0</v>
      </c>
      <c r="C29" s="601">
        <v>0</v>
      </c>
    </row>
    <row r="30" spans="1:5" ht="15" x14ac:dyDescent="0.25">
      <c r="A30" s="117"/>
      <c r="B30" s="601"/>
      <c r="C30" s="601"/>
    </row>
    <row r="31" spans="1:5" ht="15" x14ac:dyDescent="0.25">
      <c r="A31" s="117" t="s">
        <v>472</v>
      </c>
      <c r="B31" s="601">
        <v>0</v>
      </c>
      <c r="C31" s="601">
        <v>0</v>
      </c>
    </row>
    <row r="32" spans="1:5" ht="15" x14ac:dyDescent="0.25">
      <c r="A32" s="117"/>
      <c r="B32" s="601"/>
      <c r="C32" s="601"/>
    </row>
    <row r="33" spans="1:3" ht="15" x14ac:dyDescent="0.25">
      <c r="A33" s="117" t="s">
        <v>473</v>
      </c>
      <c r="B33" s="601">
        <v>0</v>
      </c>
      <c r="C33" s="601">
        <v>0</v>
      </c>
    </row>
    <row r="34" spans="1:3" ht="15" x14ac:dyDescent="0.25">
      <c r="A34" s="117"/>
      <c r="B34" s="601"/>
      <c r="C34" s="601"/>
    </row>
    <row r="35" spans="1:3" ht="15" x14ac:dyDescent="0.25">
      <c r="A35" s="117" t="s">
        <v>474</v>
      </c>
      <c r="B35" s="601">
        <v>0</v>
      </c>
      <c r="C35" s="601">
        <v>0</v>
      </c>
    </row>
    <row r="36" spans="1:3" ht="15" x14ac:dyDescent="0.25">
      <c r="A36" s="117"/>
      <c r="B36" s="601"/>
      <c r="C36" s="601"/>
    </row>
    <row r="37" spans="1:3" ht="15" x14ac:dyDescent="0.25">
      <c r="A37" s="117" t="s">
        <v>921</v>
      </c>
      <c r="B37" s="601">
        <v>0</v>
      </c>
      <c r="C37" s="601">
        <v>0</v>
      </c>
    </row>
    <row r="38" spans="1:3" ht="15" x14ac:dyDescent="0.25">
      <c r="A38" s="117"/>
      <c r="B38" s="601"/>
      <c r="C38" s="601"/>
    </row>
    <row r="39" spans="1:3" ht="15" x14ac:dyDescent="0.25">
      <c r="A39" s="117" t="s">
        <v>475</v>
      </c>
      <c r="B39" s="601">
        <v>0</v>
      </c>
      <c r="C39" s="601">
        <v>0</v>
      </c>
    </row>
    <row r="40" spans="1:3" ht="15" x14ac:dyDescent="0.25">
      <c r="A40" s="117"/>
      <c r="B40" s="601"/>
      <c r="C40" s="601"/>
    </row>
    <row r="41" spans="1:3" ht="15" x14ac:dyDescent="0.25">
      <c r="A41" s="221" t="s">
        <v>644</v>
      </c>
      <c r="B41" s="601">
        <f>B12+B14+B16+B19-B21-B27-B29-B31-B33-B35-B37-B39</f>
        <v>0</v>
      </c>
      <c r="C41" s="601">
        <f>C12+C14+C16+C19-C21-C27-C29-C31-C33-C35-C37-C39</f>
        <v>0</v>
      </c>
    </row>
    <row r="42" spans="1:3" ht="15" x14ac:dyDescent="0.25">
      <c r="A42" s="117"/>
      <c r="B42" s="601"/>
      <c r="C42" s="601"/>
    </row>
    <row r="43" spans="1:3" ht="15" x14ac:dyDescent="0.25">
      <c r="A43" s="117" t="s">
        <v>476</v>
      </c>
      <c r="B43" s="601">
        <v>0</v>
      </c>
      <c r="C43" s="601">
        <v>0</v>
      </c>
    </row>
    <row r="44" spans="1:3" ht="15" x14ac:dyDescent="0.25">
      <c r="A44" s="117"/>
      <c r="B44" s="601"/>
      <c r="C44" s="601"/>
    </row>
    <row r="45" spans="1:3" ht="15" x14ac:dyDescent="0.25">
      <c r="A45" s="117" t="s">
        <v>477</v>
      </c>
      <c r="B45" s="601">
        <v>0</v>
      </c>
      <c r="C45" s="601">
        <v>0</v>
      </c>
    </row>
    <row r="46" spans="1:3" ht="15" x14ac:dyDescent="0.25">
      <c r="A46" s="117"/>
      <c r="B46" s="601"/>
      <c r="C46" s="601"/>
    </row>
    <row r="47" spans="1:3" ht="15" x14ac:dyDescent="0.25">
      <c r="A47" s="117" t="s">
        <v>478</v>
      </c>
      <c r="B47" s="601">
        <f>B41-B43-B45</f>
        <v>0</v>
      </c>
      <c r="C47" s="602">
        <f>C41-C43-C45</f>
        <v>0</v>
      </c>
    </row>
    <row r="48" spans="1:3" ht="15" x14ac:dyDescent="0.25">
      <c r="A48" s="117"/>
      <c r="B48" s="601"/>
      <c r="C48" s="601"/>
    </row>
    <row r="49" spans="1:3" ht="15" x14ac:dyDescent="0.25">
      <c r="A49" s="224" t="s">
        <v>479</v>
      </c>
      <c r="B49" s="601"/>
      <c r="C49" s="601"/>
    </row>
    <row r="50" spans="1:3" ht="15" x14ac:dyDescent="0.25">
      <c r="A50" s="117"/>
      <c r="B50" s="601"/>
      <c r="C50" s="601"/>
    </row>
    <row r="51" spans="1:3" ht="15" x14ac:dyDescent="0.25">
      <c r="A51" s="117" t="s">
        <v>480</v>
      </c>
      <c r="B51" s="601">
        <v>0</v>
      </c>
      <c r="C51" s="601">
        <v>0</v>
      </c>
    </row>
    <row r="52" spans="1:3" ht="15" x14ac:dyDescent="0.25">
      <c r="A52" s="117"/>
      <c r="B52" s="601"/>
      <c r="C52" s="601"/>
    </row>
    <row r="53" spans="1:3" ht="15" x14ac:dyDescent="0.25">
      <c r="A53" s="117" t="s">
        <v>481</v>
      </c>
      <c r="B53" s="601">
        <v>0</v>
      </c>
      <c r="C53" s="601">
        <v>0</v>
      </c>
    </row>
    <row r="54" spans="1:3" ht="15" x14ac:dyDescent="0.25">
      <c r="A54" s="117"/>
      <c r="B54" s="601"/>
      <c r="C54" s="601"/>
    </row>
    <row r="55" spans="1:3" ht="15" x14ac:dyDescent="0.25">
      <c r="A55" s="117" t="s">
        <v>482</v>
      </c>
      <c r="B55" s="601">
        <v>0</v>
      </c>
      <c r="C55" s="601">
        <v>0</v>
      </c>
    </row>
    <row r="56" spans="1:3" ht="15" x14ac:dyDescent="0.25">
      <c r="A56" s="117"/>
      <c r="B56" s="601"/>
      <c r="C56" s="601"/>
    </row>
    <row r="57" spans="1:3" ht="15" x14ac:dyDescent="0.25">
      <c r="A57" s="117" t="s">
        <v>483</v>
      </c>
      <c r="B57" s="601">
        <v>0</v>
      </c>
      <c r="C57" s="601">
        <v>0</v>
      </c>
    </row>
    <row r="58" spans="1:3" ht="15" x14ac:dyDescent="0.25">
      <c r="A58" s="117"/>
      <c r="B58" s="601"/>
      <c r="C58" s="601"/>
    </row>
    <row r="59" spans="1:3" ht="15" x14ac:dyDescent="0.25">
      <c r="A59" s="117" t="s">
        <v>484</v>
      </c>
      <c r="B59" s="601">
        <v>0</v>
      </c>
      <c r="C59" s="601">
        <v>0</v>
      </c>
    </row>
    <row r="60" spans="1:3" ht="15" x14ac:dyDescent="0.25">
      <c r="A60" s="224"/>
      <c r="B60" s="601"/>
      <c r="C60" s="601"/>
    </row>
    <row r="61" spans="1:3" ht="15" x14ac:dyDescent="0.25">
      <c r="A61" s="117" t="s">
        <v>752</v>
      </c>
      <c r="B61" s="601">
        <f>-B51+B53-B55+B57+B59</f>
        <v>0</v>
      </c>
      <c r="C61" s="602">
        <f>-C51+C53-C55+C57+C59</f>
        <v>0</v>
      </c>
    </row>
    <row r="62" spans="1:3" ht="15" x14ac:dyDescent="0.25">
      <c r="A62" s="117"/>
      <c r="B62" s="601"/>
      <c r="C62" s="601"/>
    </row>
    <row r="63" spans="1:3" ht="15" x14ac:dyDescent="0.25">
      <c r="A63" s="224" t="s">
        <v>485</v>
      </c>
      <c r="B63" s="601"/>
      <c r="C63" s="601"/>
    </row>
    <row r="64" spans="1:3" ht="15" x14ac:dyDescent="0.25">
      <c r="A64" s="117"/>
      <c r="B64" s="601"/>
      <c r="C64" s="601"/>
    </row>
    <row r="65" spans="1:3" ht="15" x14ac:dyDescent="0.25">
      <c r="A65" s="117" t="s">
        <v>486</v>
      </c>
      <c r="B65" s="601">
        <v>0</v>
      </c>
      <c r="C65" s="601">
        <v>0</v>
      </c>
    </row>
    <row r="66" spans="1:3" ht="15" x14ac:dyDescent="0.25">
      <c r="A66" s="117"/>
      <c r="B66" s="601"/>
      <c r="C66" s="601"/>
    </row>
    <row r="67" spans="1:3" ht="15" x14ac:dyDescent="0.25">
      <c r="A67" s="117" t="s">
        <v>487</v>
      </c>
      <c r="B67" s="601">
        <v>0</v>
      </c>
      <c r="C67" s="601">
        <v>0</v>
      </c>
    </row>
    <row r="68" spans="1:3" ht="15" x14ac:dyDescent="0.25">
      <c r="A68" s="117"/>
      <c r="B68" s="601"/>
      <c r="C68" s="601"/>
    </row>
    <row r="69" spans="1:3" ht="15" x14ac:dyDescent="0.25">
      <c r="A69" s="117" t="s">
        <v>488</v>
      </c>
      <c r="B69" s="601">
        <v>0</v>
      </c>
      <c r="C69" s="601">
        <v>0</v>
      </c>
    </row>
    <row r="70" spans="1:3" ht="15" x14ac:dyDescent="0.25">
      <c r="A70" s="117"/>
      <c r="B70" s="601"/>
      <c r="C70" s="601"/>
    </row>
    <row r="71" spans="1:3" ht="15" x14ac:dyDescent="0.25">
      <c r="A71" s="117" t="s">
        <v>489</v>
      </c>
      <c r="B71" s="601">
        <v>0</v>
      </c>
      <c r="C71" s="601">
        <v>0</v>
      </c>
    </row>
    <row r="72" spans="1:3" ht="15" x14ac:dyDescent="0.25">
      <c r="A72" s="225"/>
      <c r="B72" s="601"/>
      <c r="C72" s="601"/>
    </row>
    <row r="73" spans="1:3" ht="15" x14ac:dyDescent="0.25">
      <c r="A73" s="203" t="s">
        <v>490</v>
      </c>
      <c r="B73" s="601">
        <f>B65+B67-B69-B71</f>
        <v>0</v>
      </c>
      <c r="C73" s="601">
        <f>C65+C67-C69-C71</f>
        <v>0</v>
      </c>
    </row>
    <row r="74" spans="1:3" ht="15" x14ac:dyDescent="0.25">
      <c r="A74" s="225"/>
      <c r="B74" s="601"/>
      <c r="C74" s="601"/>
    </row>
    <row r="75" spans="1:3" ht="15" x14ac:dyDescent="0.25">
      <c r="A75" s="224" t="s">
        <v>491</v>
      </c>
      <c r="B75" s="601">
        <f>B47+B61+B73</f>
        <v>0</v>
      </c>
      <c r="C75" s="601">
        <f>C47+C61+C73</f>
        <v>0</v>
      </c>
    </row>
    <row r="76" spans="1:3" ht="15" x14ac:dyDescent="0.25">
      <c r="A76" s="224"/>
      <c r="B76" s="601"/>
      <c r="C76" s="601"/>
    </row>
    <row r="77" spans="1:3" ht="15" x14ac:dyDescent="0.25">
      <c r="A77" s="224" t="s">
        <v>643</v>
      </c>
      <c r="B77" s="601">
        <v>0</v>
      </c>
      <c r="C77" s="601">
        <v>0</v>
      </c>
    </row>
    <row r="78" spans="1:3" ht="15" x14ac:dyDescent="0.25">
      <c r="A78" s="225"/>
      <c r="B78" s="601"/>
      <c r="C78" s="601"/>
    </row>
    <row r="79" spans="1:3" ht="15" x14ac:dyDescent="0.25">
      <c r="A79" s="224" t="s">
        <v>492</v>
      </c>
      <c r="B79" s="603">
        <v>0</v>
      </c>
      <c r="C79" s="603">
        <v>0</v>
      </c>
    </row>
  </sheetData>
  <protectedRanges>
    <protectedRange sqref="B1:C65541" name="Plage3"/>
  </protectedRanges>
  <phoneticPr fontId="0" type="noConversion"/>
  <pageMargins left="0.78740157480314965" right="0.78740157480314965" top="0.98425196850393704" bottom="0.98425196850393704" header="0.51181102362204722" footer="0.51181102362204722"/>
  <pageSetup paperSize="9" scale="64" orientation="portrait" r:id="rId1"/>
  <headerFooter alignWithMargins="0"/>
  <rowBreaks count="1" manualBreakCount="1">
    <brk id="45" max="16383" man="1"/>
  </rowBreaks>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Feuil14">
    <pageSetUpPr fitToPage="1"/>
  </sheetPr>
  <dimension ref="A1:GE82"/>
  <sheetViews>
    <sheetView zoomScaleNormal="100" workbookViewId="0">
      <pane ySplit="6" topLeftCell="A7" activePane="bottomLeft" state="frozen"/>
      <selection pane="bottomLeft" activeCell="B1" sqref="B1:D1"/>
    </sheetView>
  </sheetViews>
  <sheetFormatPr defaultColWidth="11.42578125" defaultRowHeight="12.75" x14ac:dyDescent="0.2"/>
  <cols>
    <col min="1" max="1" width="4.5703125" style="17" customWidth="1"/>
    <col min="2" max="2" width="2.42578125" style="17" customWidth="1"/>
    <col min="3" max="4" width="9.140625" style="17" customWidth="1"/>
    <col min="5" max="5" width="12.42578125" style="17" customWidth="1"/>
    <col min="6" max="6" width="10.7109375" style="69" customWidth="1"/>
    <col min="7" max="16" width="9.140625" style="69" customWidth="1"/>
    <col min="17" max="187" width="9.140625" style="17" customWidth="1"/>
    <col min="188" max="16384" width="11.42578125" style="39"/>
  </cols>
  <sheetData>
    <row r="1" spans="1:18" x14ac:dyDescent="0.2">
      <c r="A1" s="675" t="s">
        <v>78</v>
      </c>
      <c r="B1" s="981" t="str">
        <f>'1.'!U20</f>
        <v>0466398071</v>
      </c>
      <c r="C1" s="1009"/>
      <c r="D1" s="982"/>
      <c r="E1" s="675" t="s">
        <v>1203</v>
      </c>
    </row>
    <row r="3" spans="1:18" ht="15.75" customHeight="1" x14ac:dyDescent="0.2">
      <c r="A3" s="1015" t="s">
        <v>1111</v>
      </c>
      <c r="B3" s="1015"/>
      <c r="C3" s="1015"/>
      <c r="D3" s="1015"/>
      <c r="E3" s="1015"/>
      <c r="F3" s="1015"/>
      <c r="G3" s="1015"/>
      <c r="H3" s="1015"/>
      <c r="I3" s="1015"/>
      <c r="J3" s="1015"/>
      <c r="K3" s="1015"/>
      <c r="L3" s="1015"/>
      <c r="M3" s="1015"/>
      <c r="N3" s="1015"/>
      <c r="O3" s="1019"/>
      <c r="P3" s="1019"/>
    </row>
    <row r="4" spans="1:18" ht="15" x14ac:dyDescent="0.25">
      <c r="A4" s="31"/>
      <c r="B4" s="7"/>
      <c r="C4" s="12"/>
      <c r="D4" s="7"/>
      <c r="E4" s="12"/>
      <c r="F4" s="1010" t="s">
        <v>358</v>
      </c>
      <c r="G4" s="1011"/>
      <c r="H4" s="1011"/>
      <c r="I4" s="1011"/>
      <c r="J4" s="1011"/>
      <c r="K4" s="1011"/>
      <c r="L4" s="1011"/>
      <c r="M4" s="1016" t="s">
        <v>282</v>
      </c>
      <c r="N4" s="1017"/>
      <c r="O4" s="1017"/>
      <c r="P4" s="1018"/>
      <c r="R4" s="8"/>
    </row>
    <row r="5" spans="1:18" ht="15" x14ac:dyDescent="0.25">
      <c r="A5" s="31"/>
      <c r="B5" s="7"/>
      <c r="C5" s="12"/>
      <c r="D5" s="7"/>
      <c r="E5" s="12"/>
      <c r="F5" s="1012"/>
      <c r="G5" s="1013"/>
      <c r="H5" s="1013"/>
      <c r="I5" s="1013"/>
      <c r="J5" s="1013"/>
      <c r="K5" s="1013"/>
      <c r="L5" s="1013"/>
      <c r="M5" s="1014" t="s">
        <v>354</v>
      </c>
      <c r="N5" s="1014"/>
      <c r="O5" s="1014" t="s">
        <v>283</v>
      </c>
      <c r="P5" s="1014"/>
    </row>
    <row r="6" spans="1:18" ht="97.5" x14ac:dyDescent="0.25">
      <c r="A6" s="31"/>
      <c r="B6" s="7"/>
      <c r="C6" s="12"/>
      <c r="D6" s="7"/>
      <c r="E6" s="12"/>
      <c r="F6" s="598" t="s">
        <v>922</v>
      </c>
      <c r="G6" s="598" t="s">
        <v>274</v>
      </c>
      <c r="H6" s="598" t="s">
        <v>275</v>
      </c>
      <c r="I6" s="598" t="s">
        <v>277</v>
      </c>
      <c r="J6" s="598" t="s">
        <v>276</v>
      </c>
      <c r="K6" s="599" t="s">
        <v>279</v>
      </c>
      <c r="L6" s="598" t="s">
        <v>280</v>
      </c>
      <c r="M6" s="598" t="s">
        <v>353</v>
      </c>
      <c r="N6" s="598" t="s">
        <v>278</v>
      </c>
      <c r="O6" s="598" t="s">
        <v>277</v>
      </c>
      <c r="P6" s="598" t="s">
        <v>278</v>
      </c>
    </row>
    <row r="7" spans="1:18" ht="15" x14ac:dyDescent="0.25">
      <c r="A7" s="38"/>
      <c r="B7" s="18"/>
      <c r="C7" s="33"/>
      <c r="D7" s="7"/>
      <c r="E7" s="33"/>
      <c r="F7" s="532"/>
      <c r="G7" s="532"/>
      <c r="H7" s="532"/>
      <c r="I7" s="532"/>
      <c r="J7" s="68"/>
      <c r="K7" s="532"/>
      <c r="L7" s="532"/>
      <c r="M7" s="68"/>
      <c r="N7" s="68"/>
      <c r="O7" s="68"/>
      <c r="P7" s="68"/>
    </row>
    <row r="8" spans="1:18" ht="15.75" x14ac:dyDescent="0.2">
      <c r="A8" s="105" t="s">
        <v>522</v>
      </c>
      <c r="B8" s="50"/>
      <c r="C8" s="50"/>
      <c r="D8" s="50"/>
      <c r="E8" s="50"/>
      <c r="F8" s="326"/>
      <c r="G8" s="326"/>
      <c r="H8" s="326"/>
      <c r="I8" s="326"/>
      <c r="J8" s="326"/>
      <c r="K8" s="326"/>
      <c r="L8" s="326"/>
      <c r="M8" s="325"/>
      <c r="N8" s="325"/>
      <c r="O8" s="325"/>
      <c r="P8" s="325"/>
    </row>
    <row r="9" spans="1:18" ht="15.75" x14ac:dyDescent="0.2">
      <c r="A9"/>
      <c r="B9" s="67" t="s">
        <v>681</v>
      </c>
      <c r="C9" s="40"/>
      <c r="D9" s="40"/>
      <c r="E9" s="40"/>
      <c r="F9" s="324"/>
      <c r="G9" s="324"/>
      <c r="H9" s="324"/>
      <c r="I9" s="324"/>
      <c r="J9" s="324"/>
      <c r="K9" s="324"/>
      <c r="L9" s="324"/>
      <c r="M9" s="325"/>
      <c r="N9" s="325"/>
      <c r="O9" s="325"/>
      <c r="P9" s="325"/>
    </row>
    <row r="10" spans="1:18" x14ac:dyDescent="0.2">
      <c r="A10"/>
      <c r="B10"/>
      <c r="C10"/>
      <c r="D10"/>
      <c r="E10"/>
      <c r="F10" s="325"/>
      <c r="G10" s="325"/>
      <c r="H10" s="325"/>
      <c r="I10" s="325"/>
      <c r="J10" s="325"/>
      <c r="K10" s="325"/>
      <c r="L10" s="325"/>
      <c r="M10" s="325"/>
      <c r="N10" s="325"/>
      <c r="O10" s="325"/>
      <c r="P10" s="325"/>
    </row>
    <row r="11" spans="1:18" customFormat="1" x14ac:dyDescent="0.2">
      <c r="B11" s="72" t="s">
        <v>18</v>
      </c>
      <c r="C11" s="604" t="s">
        <v>297</v>
      </c>
      <c r="D11" s="73"/>
      <c r="E11" s="605"/>
      <c r="F11" s="355"/>
      <c r="G11" s="355"/>
      <c r="H11" s="355"/>
      <c r="I11" s="355"/>
      <c r="J11" s="355"/>
      <c r="K11" s="355"/>
      <c r="L11" s="355"/>
      <c r="M11" s="355"/>
      <c r="N11" s="355"/>
      <c r="O11" s="355"/>
      <c r="P11" s="355"/>
    </row>
    <row r="12" spans="1:18" customFormat="1" x14ac:dyDescent="0.2">
      <c r="B12" s="72" t="s">
        <v>19</v>
      </c>
      <c r="C12" s="604" t="s">
        <v>284</v>
      </c>
      <c r="D12" s="73"/>
      <c r="E12" s="605"/>
      <c r="F12" s="355"/>
      <c r="G12" s="355"/>
      <c r="H12" s="355"/>
      <c r="I12" s="355"/>
      <c r="J12" s="355"/>
      <c r="K12" s="355"/>
      <c r="L12" s="355"/>
      <c r="M12" s="355"/>
      <c r="N12" s="355"/>
      <c r="O12" s="355"/>
      <c r="P12" s="355"/>
    </row>
    <row r="13" spans="1:18" customFormat="1" x14ac:dyDescent="0.2">
      <c r="B13" s="72" t="s">
        <v>20</v>
      </c>
      <c r="C13" s="604" t="s">
        <v>355</v>
      </c>
      <c r="D13" s="73"/>
      <c r="E13" s="605"/>
      <c r="F13" s="355"/>
      <c r="G13" s="355"/>
      <c r="H13" s="355"/>
      <c r="I13" s="355"/>
      <c r="J13" s="355"/>
      <c r="K13" s="355"/>
      <c r="L13" s="355"/>
      <c r="M13" s="355"/>
      <c r="N13" s="355"/>
      <c r="O13" s="355"/>
      <c r="P13" s="355"/>
    </row>
    <row r="14" spans="1:18" customFormat="1" x14ac:dyDescent="0.2">
      <c r="B14" s="72" t="s">
        <v>21</v>
      </c>
      <c r="C14" s="604" t="s">
        <v>356</v>
      </c>
      <c r="D14" s="73"/>
      <c r="E14" s="605"/>
      <c r="F14" s="355"/>
      <c r="G14" s="355"/>
      <c r="H14" s="355"/>
      <c r="I14" s="355"/>
      <c r="J14" s="355"/>
      <c r="K14" s="355"/>
      <c r="L14" s="355"/>
      <c r="M14" s="355"/>
      <c r="N14" s="355"/>
      <c r="O14" s="355"/>
      <c r="P14" s="355"/>
    </row>
    <row r="15" spans="1:18" customFormat="1" x14ac:dyDescent="0.2">
      <c r="B15" s="72" t="s">
        <v>22</v>
      </c>
      <c r="C15" s="604" t="s">
        <v>285</v>
      </c>
      <c r="D15" s="73"/>
      <c r="E15" s="605"/>
      <c r="F15" s="355"/>
      <c r="G15" s="355"/>
      <c r="H15" s="355"/>
      <c r="I15" s="355"/>
      <c r="J15" s="355"/>
      <c r="K15" s="355"/>
      <c r="L15" s="355"/>
      <c r="M15" s="355"/>
      <c r="N15" s="355"/>
      <c r="O15" s="355"/>
      <c r="P15" s="355"/>
    </row>
    <row r="16" spans="1:18" customFormat="1" x14ac:dyDescent="0.2">
      <c r="B16" s="72" t="s">
        <v>23</v>
      </c>
      <c r="C16" s="604" t="s">
        <v>286</v>
      </c>
      <c r="D16" s="73"/>
      <c r="E16" s="605"/>
      <c r="F16" s="355"/>
      <c r="G16" s="355"/>
      <c r="H16" s="355"/>
      <c r="I16" s="355"/>
      <c r="J16" s="355"/>
      <c r="K16" s="355"/>
      <c r="L16" s="355"/>
      <c r="M16" s="355"/>
      <c r="N16" s="355"/>
      <c r="O16" s="355"/>
      <c r="P16" s="355"/>
    </row>
    <row r="17" spans="1:16" customFormat="1" x14ac:dyDescent="0.2">
      <c r="B17" s="72" t="s">
        <v>24</v>
      </c>
      <c r="C17" s="604" t="s">
        <v>287</v>
      </c>
      <c r="D17" s="73"/>
      <c r="E17" s="605"/>
      <c r="F17" s="355"/>
      <c r="G17" s="355"/>
      <c r="H17" s="355"/>
      <c r="I17" s="355"/>
      <c r="J17" s="355"/>
      <c r="K17" s="355"/>
      <c r="L17" s="355"/>
      <c r="M17" s="355"/>
      <c r="N17" s="355"/>
      <c r="O17" s="355"/>
      <c r="P17" s="355"/>
    </row>
    <row r="18" spans="1:16" customFormat="1" x14ac:dyDescent="0.2">
      <c r="B18" s="72" t="s">
        <v>25</v>
      </c>
      <c r="C18" s="604" t="s">
        <v>289</v>
      </c>
      <c r="D18" s="73"/>
      <c r="E18" s="605"/>
      <c r="F18" s="355"/>
      <c r="G18" s="355"/>
      <c r="H18" s="355"/>
      <c r="I18" s="355"/>
      <c r="J18" s="355"/>
      <c r="K18" s="355"/>
      <c r="L18" s="355"/>
      <c r="M18" s="355"/>
      <c r="N18" s="355"/>
      <c r="O18" s="355"/>
      <c r="P18" s="355"/>
    </row>
    <row r="19" spans="1:16" customFormat="1" x14ac:dyDescent="0.2">
      <c r="B19" s="72" t="s">
        <v>26</v>
      </c>
      <c r="C19" s="604" t="s">
        <v>288</v>
      </c>
      <c r="D19" s="73"/>
      <c r="E19" s="605"/>
      <c r="F19" s="355"/>
      <c r="G19" s="355"/>
      <c r="H19" s="355"/>
      <c r="I19" s="355"/>
      <c r="J19" s="355"/>
      <c r="K19" s="355"/>
      <c r="L19" s="355"/>
      <c r="M19" s="355"/>
      <c r="N19" s="355"/>
      <c r="O19" s="355"/>
      <c r="P19" s="355"/>
    </row>
    <row r="20" spans="1:16" customFormat="1" x14ac:dyDescent="0.2">
      <c r="B20" s="72" t="s">
        <v>27</v>
      </c>
      <c r="C20" s="604" t="s">
        <v>290</v>
      </c>
      <c r="D20" s="73"/>
      <c r="E20" s="605"/>
      <c r="F20" s="355"/>
      <c r="G20" s="355"/>
      <c r="H20" s="355"/>
      <c r="I20" s="355"/>
      <c r="J20" s="355"/>
      <c r="K20" s="355"/>
      <c r="L20" s="355"/>
      <c r="M20" s="355"/>
      <c r="N20" s="355"/>
      <c r="O20" s="355"/>
      <c r="P20" s="355"/>
    </row>
    <row r="21" spans="1:16" customFormat="1" x14ac:dyDescent="0.2">
      <c r="A21" s="17"/>
      <c r="B21" s="72" t="s">
        <v>28</v>
      </c>
      <c r="C21" s="604" t="s">
        <v>291</v>
      </c>
      <c r="D21" s="73"/>
      <c r="E21" s="605"/>
      <c r="F21" s="355"/>
      <c r="G21" s="355"/>
      <c r="H21" s="355"/>
      <c r="I21" s="355"/>
      <c r="J21" s="355"/>
      <c r="K21" s="355"/>
      <c r="L21" s="355"/>
      <c r="M21" s="355"/>
      <c r="N21" s="355"/>
      <c r="O21" s="355"/>
      <c r="P21" s="355"/>
    </row>
    <row r="22" spans="1:16" customFormat="1" x14ac:dyDescent="0.2">
      <c r="A22" s="17"/>
      <c r="B22" s="72" t="s">
        <v>29</v>
      </c>
      <c r="C22" s="606" t="s">
        <v>292</v>
      </c>
      <c r="D22" s="73"/>
      <c r="E22" s="605"/>
      <c r="F22" s="355"/>
      <c r="G22" s="355"/>
      <c r="H22" s="355"/>
      <c r="I22" s="355"/>
      <c r="J22" s="355"/>
      <c r="K22" s="355"/>
      <c r="L22" s="355"/>
      <c r="M22" s="355"/>
      <c r="N22" s="355"/>
      <c r="O22" s="355"/>
      <c r="P22" s="355"/>
    </row>
    <row r="23" spans="1:16" customFormat="1" x14ac:dyDescent="0.2">
      <c r="A23" s="17"/>
      <c r="B23" s="72" t="s">
        <v>30</v>
      </c>
      <c r="C23" s="604" t="s">
        <v>924</v>
      </c>
      <c r="D23" s="73"/>
      <c r="E23" s="605"/>
      <c r="F23" s="355"/>
      <c r="G23" s="355"/>
      <c r="H23" s="355"/>
      <c r="I23" s="355"/>
      <c r="J23" s="355"/>
      <c r="K23" s="355"/>
      <c r="L23" s="355"/>
      <c r="M23" s="355"/>
      <c r="N23" s="355"/>
      <c r="O23" s="355"/>
      <c r="P23" s="355"/>
    </row>
    <row r="24" spans="1:16" customFormat="1" x14ac:dyDescent="0.2">
      <c r="A24" s="17"/>
      <c r="B24" s="72" t="s">
        <v>31</v>
      </c>
      <c r="C24" s="604" t="s">
        <v>923</v>
      </c>
      <c r="D24" s="73"/>
      <c r="E24" s="605"/>
      <c r="F24" s="355"/>
      <c r="G24" s="355"/>
      <c r="H24" s="355"/>
      <c r="I24" s="355"/>
      <c r="J24" s="355"/>
      <c r="K24" s="355"/>
      <c r="L24" s="355"/>
      <c r="M24" s="355"/>
      <c r="N24" s="355"/>
      <c r="O24" s="355"/>
      <c r="P24" s="355"/>
    </row>
    <row r="25" spans="1:16" customFormat="1" x14ac:dyDescent="0.2">
      <c r="A25" s="17"/>
      <c r="B25" s="72" t="s">
        <v>32</v>
      </c>
      <c r="C25" s="730" t="s">
        <v>293</v>
      </c>
      <c r="D25" s="73"/>
      <c r="E25" s="605"/>
      <c r="F25" s="355"/>
      <c r="G25" s="355"/>
      <c r="H25" s="355"/>
      <c r="I25" s="355"/>
      <c r="J25" s="355"/>
      <c r="K25" s="355"/>
      <c r="L25" s="355"/>
      <c r="M25" s="355"/>
      <c r="N25" s="355"/>
      <c r="O25" s="355"/>
      <c r="P25" s="355"/>
    </row>
    <row r="26" spans="1:16" customFormat="1" x14ac:dyDescent="0.2">
      <c r="A26" s="17"/>
      <c r="B26" s="72" t="s">
        <v>33</v>
      </c>
      <c r="C26" s="604" t="s">
        <v>925</v>
      </c>
      <c r="D26" s="73"/>
      <c r="E26" s="605"/>
      <c r="F26" s="355"/>
      <c r="G26" s="355"/>
      <c r="H26" s="355"/>
      <c r="I26" s="355"/>
      <c r="J26" s="355"/>
      <c r="K26" s="355"/>
      <c r="L26" s="355"/>
      <c r="M26" s="355"/>
      <c r="N26" s="355"/>
      <c r="O26" s="355"/>
      <c r="P26" s="355"/>
    </row>
    <row r="27" spans="1:16" customFormat="1" x14ac:dyDescent="0.2">
      <c r="A27" s="17"/>
      <c r="B27" s="72" t="s">
        <v>34</v>
      </c>
      <c r="C27" s="730" t="s">
        <v>357</v>
      </c>
      <c r="D27" s="73"/>
      <c r="E27" s="605"/>
      <c r="F27" s="355"/>
      <c r="G27" s="355"/>
      <c r="H27" s="355"/>
      <c r="I27" s="355"/>
      <c r="J27" s="355"/>
      <c r="K27" s="355"/>
      <c r="L27" s="355"/>
      <c r="M27" s="355"/>
      <c r="N27" s="355"/>
      <c r="O27" s="355"/>
      <c r="P27" s="355"/>
    </row>
    <row r="28" spans="1:16" customFormat="1" x14ac:dyDescent="0.2">
      <c r="A28" s="17"/>
      <c r="B28" s="72" t="s">
        <v>926</v>
      </c>
      <c r="C28" s="730" t="s">
        <v>294</v>
      </c>
      <c r="D28" s="73"/>
      <c r="E28" s="605"/>
      <c r="F28" s="355"/>
      <c r="G28" s="355"/>
      <c r="H28" s="355"/>
      <c r="I28" s="355"/>
      <c r="J28" s="355"/>
      <c r="K28" s="355"/>
      <c r="L28" s="355"/>
      <c r="M28" s="355"/>
      <c r="N28" s="355"/>
      <c r="O28" s="355"/>
      <c r="P28" s="355"/>
    </row>
    <row r="29" spans="1:16" customFormat="1" x14ac:dyDescent="0.2">
      <c r="A29" s="17"/>
      <c r="B29" s="72" t="s">
        <v>928</v>
      </c>
      <c r="C29" s="730" t="s">
        <v>295</v>
      </c>
      <c r="D29" s="73"/>
      <c r="E29" s="605"/>
      <c r="F29" s="355"/>
      <c r="G29" s="355"/>
      <c r="H29" s="355"/>
      <c r="I29" s="355"/>
      <c r="J29" s="355"/>
      <c r="K29" s="355"/>
      <c r="L29" s="355"/>
      <c r="M29" s="355"/>
      <c r="N29" s="355"/>
      <c r="O29" s="355"/>
      <c r="P29" s="355"/>
    </row>
    <row r="30" spans="1:16" customFormat="1" x14ac:dyDescent="0.2">
      <c r="A30" s="17"/>
      <c r="B30" s="72" t="s">
        <v>35</v>
      </c>
      <c r="C30" s="730" t="s">
        <v>296</v>
      </c>
      <c r="D30" s="73"/>
      <c r="E30" s="605"/>
      <c r="F30" s="355"/>
      <c r="G30" s="355"/>
      <c r="H30" s="355"/>
      <c r="I30" s="355"/>
      <c r="J30" s="355"/>
      <c r="K30" s="355"/>
      <c r="L30" s="355"/>
      <c r="M30" s="355"/>
      <c r="N30" s="355"/>
      <c r="O30" s="355"/>
      <c r="P30" s="355"/>
    </row>
    <row r="31" spans="1:16" customFormat="1" x14ac:dyDescent="0.2">
      <c r="A31" s="16"/>
      <c r="B31" s="731" t="s">
        <v>931</v>
      </c>
      <c r="C31" s="732" t="s">
        <v>934</v>
      </c>
      <c r="D31" s="732"/>
      <c r="E31" s="605"/>
      <c r="F31" s="607"/>
      <c r="G31" s="608"/>
      <c r="H31" s="608"/>
      <c r="I31" s="608"/>
      <c r="J31" s="608"/>
      <c r="K31" s="608"/>
      <c r="L31" s="608"/>
      <c r="M31" s="608"/>
      <c r="N31" s="608"/>
      <c r="O31" s="608"/>
      <c r="P31" s="608"/>
    </row>
    <row r="32" spans="1:16" customFormat="1" x14ac:dyDescent="0.2">
      <c r="A32" s="16"/>
      <c r="B32" s="731" t="s">
        <v>933</v>
      </c>
      <c r="C32" s="732" t="s">
        <v>932</v>
      </c>
      <c r="D32" s="732"/>
      <c r="E32" s="732"/>
      <c r="F32" s="609"/>
      <c r="G32" s="610"/>
      <c r="H32" s="610"/>
      <c r="I32" s="610"/>
      <c r="J32" s="610"/>
      <c r="K32" s="610"/>
      <c r="L32" s="610"/>
      <c r="M32" s="610"/>
      <c r="N32" s="610"/>
      <c r="O32" s="610"/>
      <c r="P32" s="610"/>
    </row>
    <row r="33" spans="1:16" x14ac:dyDescent="0.2">
      <c r="F33" s="328"/>
      <c r="G33" s="328"/>
      <c r="H33" s="328"/>
      <c r="I33" s="328"/>
      <c r="J33" s="328"/>
      <c r="K33" s="328"/>
      <c r="L33" s="328"/>
      <c r="M33" s="328"/>
      <c r="N33" s="328"/>
      <c r="O33" s="328"/>
      <c r="P33" s="328"/>
    </row>
    <row r="34" spans="1:16" ht="15.75" x14ac:dyDescent="0.2">
      <c r="A34"/>
      <c r="B34" s="67" t="s">
        <v>523</v>
      </c>
      <c r="C34" s="66"/>
      <c r="D34" s="66"/>
      <c r="E34" s="66"/>
      <c r="F34" s="327"/>
      <c r="G34" s="327"/>
      <c r="H34" s="327"/>
      <c r="I34" s="327"/>
      <c r="J34" s="327"/>
      <c r="K34" s="327"/>
      <c r="L34" s="327"/>
      <c r="M34" s="325"/>
      <c r="N34" s="325"/>
      <c r="O34" s="325"/>
      <c r="P34" s="325"/>
    </row>
    <row r="35" spans="1:16" x14ac:dyDescent="0.2">
      <c r="A35"/>
      <c r="B35"/>
      <c r="C35"/>
      <c r="D35"/>
      <c r="E35"/>
      <c r="F35" s="325"/>
      <c r="G35" s="325"/>
      <c r="H35" s="325"/>
      <c r="I35" s="325"/>
      <c r="J35" s="325"/>
      <c r="K35" s="325"/>
      <c r="L35" s="325"/>
      <c r="M35" s="325"/>
      <c r="N35" s="325"/>
      <c r="O35" s="325"/>
      <c r="P35" s="325"/>
    </row>
    <row r="36" spans="1:16" customFormat="1" x14ac:dyDescent="0.2">
      <c r="B36" s="72" t="s">
        <v>18</v>
      </c>
      <c r="C36" s="604" t="s">
        <v>297</v>
      </c>
      <c r="D36" s="73"/>
      <c r="E36" s="605"/>
      <c r="F36" s="355"/>
      <c r="G36" s="355"/>
      <c r="H36" s="355"/>
      <c r="I36" s="355"/>
      <c r="J36" s="355"/>
      <c r="K36" s="355"/>
      <c r="L36" s="355"/>
      <c r="M36" s="355"/>
      <c r="N36" s="355"/>
      <c r="O36" s="355"/>
      <c r="P36" s="355"/>
    </row>
    <row r="37" spans="1:16" customFormat="1" x14ac:dyDescent="0.2">
      <c r="B37" s="72" t="s">
        <v>19</v>
      </c>
      <c r="C37" s="604" t="s">
        <v>284</v>
      </c>
      <c r="D37" s="73"/>
      <c r="E37" s="605"/>
      <c r="F37" s="355"/>
      <c r="G37" s="355"/>
      <c r="H37" s="355"/>
      <c r="I37" s="355"/>
      <c r="J37" s="355"/>
      <c r="K37" s="355"/>
      <c r="L37" s="355"/>
      <c r="M37" s="355"/>
      <c r="N37" s="355"/>
      <c r="O37" s="355"/>
      <c r="P37" s="355"/>
    </row>
    <row r="38" spans="1:16" customFormat="1" x14ac:dyDescent="0.2">
      <c r="B38" s="72" t="s">
        <v>20</v>
      </c>
      <c r="C38" s="604" t="s">
        <v>355</v>
      </c>
      <c r="D38" s="73"/>
      <c r="E38" s="605"/>
      <c r="F38" s="355"/>
      <c r="G38" s="355"/>
      <c r="H38" s="355"/>
      <c r="I38" s="355"/>
      <c r="J38" s="355"/>
      <c r="K38" s="355"/>
      <c r="L38" s="355"/>
      <c r="M38" s="355"/>
      <c r="N38" s="355"/>
      <c r="O38" s="355"/>
      <c r="P38" s="355"/>
    </row>
    <row r="39" spans="1:16" customFormat="1" x14ac:dyDescent="0.2">
      <c r="B39" s="72" t="s">
        <v>21</v>
      </c>
      <c r="C39" s="604" t="s">
        <v>356</v>
      </c>
      <c r="D39" s="73"/>
      <c r="E39" s="605"/>
      <c r="F39" s="355"/>
      <c r="G39" s="355"/>
      <c r="H39" s="355"/>
      <c r="I39" s="355"/>
      <c r="J39" s="355"/>
      <c r="K39" s="355"/>
      <c r="L39" s="355"/>
      <c r="M39" s="355"/>
      <c r="N39" s="355"/>
      <c r="O39" s="355"/>
      <c r="P39" s="355"/>
    </row>
    <row r="40" spans="1:16" customFormat="1" x14ac:dyDescent="0.2">
      <c r="B40" s="72" t="s">
        <v>22</v>
      </c>
      <c r="C40" s="604" t="s">
        <v>285</v>
      </c>
      <c r="D40" s="73"/>
      <c r="E40" s="605"/>
      <c r="F40" s="355"/>
      <c r="G40" s="355"/>
      <c r="H40" s="355"/>
      <c r="I40" s="355"/>
      <c r="J40" s="355"/>
      <c r="K40" s="355"/>
      <c r="L40" s="355"/>
      <c r="M40" s="355"/>
      <c r="N40" s="355"/>
      <c r="O40" s="355"/>
      <c r="P40" s="355"/>
    </row>
    <row r="41" spans="1:16" customFormat="1" x14ac:dyDescent="0.2">
      <c r="B41" s="72" t="s">
        <v>23</v>
      </c>
      <c r="C41" s="604" t="s">
        <v>286</v>
      </c>
      <c r="D41" s="73"/>
      <c r="E41" s="605"/>
      <c r="F41" s="355"/>
      <c r="G41" s="355"/>
      <c r="H41" s="355"/>
      <c r="I41" s="355"/>
      <c r="J41" s="355"/>
      <c r="K41" s="355"/>
      <c r="L41" s="355"/>
      <c r="M41" s="355"/>
      <c r="N41" s="355"/>
      <c r="O41" s="355"/>
      <c r="P41" s="355"/>
    </row>
    <row r="42" spans="1:16" customFormat="1" x14ac:dyDescent="0.2">
      <c r="B42" s="72" t="s">
        <v>24</v>
      </c>
      <c r="C42" s="604" t="s">
        <v>287</v>
      </c>
      <c r="D42" s="73"/>
      <c r="E42" s="605"/>
      <c r="F42" s="355"/>
      <c r="G42" s="355"/>
      <c r="H42" s="355"/>
      <c r="I42" s="355"/>
      <c r="J42" s="355"/>
      <c r="K42" s="355"/>
      <c r="L42" s="355"/>
      <c r="M42" s="355"/>
      <c r="N42" s="355"/>
      <c r="O42" s="355"/>
      <c r="P42" s="355"/>
    </row>
    <row r="43" spans="1:16" customFormat="1" x14ac:dyDescent="0.2">
      <c r="B43" s="72" t="s">
        <v>25</v>
      </c>
      <c r="C43" s="604" t="s">
        <v>289</v>
      </c>
      <c r="D43" s="73"/>
      <c r="E43" s="605"/>
      <c r="F43" s="355"/>
      <c r="G43" s="355"/>
      <c r="H43" s="355"/>
      <c r="I43" s="355"/>
      <c r="J43" s="355"/>
      <c r="K43" s="355"/>
      <c r="L43" s="355"/>
      <c r="M43" s="355"/>
      <c r="N43" s="355"/>
      <c r="O43" s="355"/>
      <c r="P43" s="355"/>
    </row>
    <row r="44" spans="1:16" customFormat="1" x14ac:dyDescent="0.2">
      <c r="B44" s="72" t="s">
        <v>26</v>
      </c>
      <c r="C44" s="604" t="s">
        <v>288</v>
      </c>
      <c r="D44" s="73"/>
      <c r="E44" s="605"/>
      <c r="F44" s="355"/>
      <c r="G44" s="355"/>
      <c r="H44" s="355"/>
      <c r="I44" s="355"/>
      <c r="J44" s="355"/>
      <c r="K44" s="355"/>
      <c r="L44" s="355"/>
      <c r="M44" s="355"/>
      <c r="N44" s="355"/>
      <c r="O44" s="355"/>
      <c r="P44" s="355"/>
    </row>
    <row r="45" spans="1:16" customFormat="1" x14ac:dyDescent="0.2">
      <c r="B45" s="72" t="s">
        <v>27</v>
      </c>
      <c r="C45" s="604" t="s">
        <v>290</v>
      </c>
      <c r="D45" s="73"/>
      <c r="E45" s="605"/>
      <c r="F45" s="355"/>
      <c r="G45" s="355"/>
      <c r="H45" s="355"/>
      <c r="I45" s="355"/>
      <c r="J45" s="355"/>
      <c r="K45" s="355"/>
      <c r="L45" s="355"/>
      <c r="M45" s="355"/>
      <c r="N45" s="355"/>
      <c r="O45" s="355"/>
      <c r="P45" s="355"/>
    </row>
    <row r="46" spans="1:16" customFormat="1" x14ac:dyDescent="0.2">
      <c r="B46" s="72" t="s">
        <v>28</v>
      </c>
      <c r="C46" s="604" t="s">
        <v>291</v>
      </c>
      <c r="D46" s="73"/>
      <c r="E46" s="605"/>
      <c r="F46" s="355"/>
      <c r="G46" s="355"/>
      <c r="H46" s="355"/>
      <c r="I46" s="355"/>
      <c r="J46" s="355"/>
      <c r="K46" s="355"/>
      <c r="L46" s="355"/>
      <c r="M46" s="355"/>
      <c r="N46" s="355"/>
      <c r="O46" s="355"/>
      <c r="P46" s="355"/>
    </row>
    <row r="47" spans="1:16" customFormat="1" x14ac:dyDescent="0.2">
      <c r="A47" s="17"/>
      <c r="B47" s="72" t="s">
        <v>29</v>
      </c>
      <c r="C47" s="606" t="s">
        <v>292</v>
      </c>
      <c r="D47" s="73"/>
      <c r="E47" s="605"/>
      <c r="F47" s="355"/>
      <c r="G47" s="355"/>
      <c r="H47" s="355"/>
      <c r="I47" s="355"/>
      <c r="J47" s="355"/>
      <c r="K47" s="355"/>
      <c r="L47" s="355"/>
      <c r="M47" s="355"/>
      <c r="N47" s="355"/>
      <c r="O47" s="355"/>
      <c r="P47" s="355"/>
    </row>
    <row r="48" spans="1:16" customFormat="1" x14ac:dyDescent="0.2">
      <c r="A48" s="17"/>
      <c r="B48" s="72" t="s">
        <v>30</v>
      </c>
      <c r="C48" s="604" t="s">
        <v>924</v>
      </c>
      <c r="D48" s="73"/>
      <c r="E48" s="605"/>
      <c r="F48" s="355"/>
      <c r="G48" s="355"/>
      <c r="H48" s="355"/>
      <c r="I48" s="355"/>
      <c r="J48" s="355"/>
      <c r="K48" s="355"/>
      <c r="L48" s="355"/>
      <c r="M48" s="355"/>
      <c r="N48" s="355"/>
      <c r="O48" s="355"/>
      <c r="P48" s="355"/>
    </row>
    <row r="49" spans="1:16" customFormat="1" x14ac:dyDescent="0.2">
      <c r="A49" s="17"/>
      <c r="B49" s="72" t="s">
        <v>31</v>
      </c>
      <c r="C49" s="604" t="s">
        <v>923</v>
      </c>
      <c r="D49" s="73"/>
      <c r="E49" s="605"/>
      <c r="F49" s="355"/>
      <c r="G49" s="355"/>
      <c r="H49" s="355"/>
      <c r="I49" s="355"/>
      <c r="J49" s="355"/>
      <c r="K49" s="355"/>
      <c r="L49" s="355"/>
      <c r="M49" s="355"/>
      <c r="N49" s="355"/>
      <c r="O49" s="355"/>
      <c r="P49" s="355"/>
    </row>
    <row r="50" spans="1:16" customFormat="1" x14ac:dyDescent="0.2">
      <c r="A50" s="17"/>
      <c r="B50" s="72" t="s">
        <v>32</v>
      </c>
      <c r="C50" s="730" t="s">
        <v>293</v>
      </c>
      <c r="D50" s="73"/>
      <c r="E50" s="605"/>
      <c r="F50" s="355"/>
      <c r="G50" s="355"/>
      <c r="H50" s="355"/>
      <c r="I50" s="355"/>
      <c r="J50" s="355"/>
      <c r="K50" s="355"/>
      <c r="L50" s="355"/>
      <c r="M50" s="355"/>
      <c r="N50" s="355"/>
      <c r="O50" s="355"/>
      <c r="P50" s="355"/>
    </row>
    <row r="51" spans="1:16" customFormat="1" x14ac:dyDescent="0.2">
      <c r="A51" s="17"/>
      <c r="B51" s="72" t="s">
        <v>33</v>
      </c>
      <c r="C51" s="604" t="s">
        <v>925</v>
      </c>
      <c r="D51" s="73"/>
      <c r="E51" s="605"/>
      <c r="F51" s="355"/>
      <c r="G51" s="355"/>
      <c r="H51" s="355"/>
      <c r="I51" s="355"/>
      <c r="J51" s="355"/>
      <c r="K51" s="355"/>
      <c r="L51" s="355"/>
      <c r="M51" s="355"/>
      <c r="N51" s="355"/>
      <c r="O51" s="355"/>
      <c r="P51" s="355"/>
    </row>
    <row r="52" spans="1:16" customFormat="1" x14ac:dyDescent="0.2">
      <c r="A52" s="17"/>
      <c r="B52" s="72" t="s">
        <v>34</v>
      </c>
      <c r="C52" s="730" t="s">
        <v>357</v>
      </c>
      <c r="D52" s="73"/>
      <c r="E52" s="605"/>
      <c r="F52" s="355"/>
      <c r="G52" s="355"/>
      <c r="H52" s="355"/>
      <c r="I52" s="355"/>
      <c r="J52" s="355"/>
      <c r="K52" s="355"/>
      <c r="L52" s="355"/>
      <c r="M52" s="355"/>
      <c r="N52" s="355"/>
      <c r="O52" s="355"/>
      <c r="P52" s="355"/>
    </row>
    <row r="53" spans="1:16" customFormat="1" x14ac:dyDescent="0.2">
      <c r="A53" s="17"/>
      <c r="B53" s="72" t="s">
        <v>926</v>
      </c>
      <c r="C53" s="730" t="s">
        <v>294</v>
      </c>
      <c r="D53" s="73"/>
      <c r="E53" s="605"/>
      <c r="F53" s="355"/>
      <c r="G53" s="355"/>
      <c r="H53" s="355"/>
      <c r="I53" s="355"/>
      <c r="J53" s="355"/>
      <c r="K53" s="355"/>
      <c r="L53" s="355"/>
      <c r="M53" s="355"/>
      <c r="N53" s="355"/>
      <c r="O53" s="355"/>
      <c r="P53" s="355"/>
    </row>
    <row r="54" spans="1:16" customFormat="1" x14ac:dyDescent="0.2">
      <c r="A54" s="17"/>
      <c r="B54" s="72" t="s">
        <v>928</v>
      </c>
      <c r="C54" s="730" t="s">
        <v>295</v>
      </c>
      <c r="D54" s="73"/>
      <c r="E54" s="605"/>
      <c r="F54" s="355"/>
      <c r="G54" s="355"/>
      <c r="H54" s="355"/>
      <c r="I54" s="355"/>
      <c r="J54" s="355"/>
      <c r="K54" s="355"/>
      <c r="L54" s="355"/>
      <c r="M54" s="355"/>
      <c r="N54" s="355"/>
      <c r="O54" s="355"/>
      <c r="P54" s="355"/>
    </row>
    <row r="55" spans="1:16" customFormat="1" x14ac:dyDescent="0.2">
      <c r="A55" s="17"/>
      <c r="B55" s="72" t="s">
        <v>35</v>
      </c>
      <c r="C55" s="730" t="s">
        <v>296</v>
      </c>
      <c r="D55" s="73"/>
      <c r="E55" s="605"/>
      <c r="F55" s="355"/>
      <c r="G55" s="355"/>
      <c r="H55" s="355"/>
      <c r="I55" s="355"/>
      <c r="J55" s="355"/>
      <c r="K55" s="355"/>
      <c r="L55" s="355"/>
      <c r="M55" s="355"/>
      <c r="N55" s="355"/>
      <c r="O55" s="355"/>
      <c r="P55" s="355"/>
    </row>
    <row r="56" spans="1:16" customFormat="1" x14ac:dyDescent="0.2">
      <c r="A56" s="16"/>
      <c r="B56" s="731" t="s">
        <v>931</v>
      </c>
      <c r="C56" s="732" t="s">
        <v>934</v>
      </c>
      <c r="D56" s="732"/>
      <c r="E56" s="605"/>
      <c r="F56" s="607"/>
      <c r="G56" s="608"/>
      <c r="H56" s="608"/>
      <c r="I56" s="608"/>
      <c r="J56" s="608"/>
      <c r="K56" s="608"/>
      <c r="L56" s="608"/>
      <c r="M56" s="608"/>
      <c r="N56" s="608"/>
      <c r="O56" s="608"/>
      <c r="P56" s="608"/>
    </row>
    <row r="57" spans="1:16" customFormat="1" x14ac:dyDescent="0.2">
      <c r="A57" s="16"/>
      <c r="B57" s="731" t="s">
        <v>933</v>
      </c>
      <c r="C57" s="732" t="s">
        <v>932</v>
      </c>
      <c r="D57" s="732"/>
      <c r="E57" s="732"/>
      <c r="F57" s="609"/>
      <c r="G57" s="610"/>
      <c r="H57" s="610"/>
      <c r="I57" s="610"/>
      <c r="J57" s="610"/>
      <c r="K57" s="610"/>
      <c r="L57" s="610"/>
      <c r="M57" s="610"/>
      <c r="N57" s="610"/>
      <c r="O57" s="610"/>
      <c r="P57" s="610"/>
    </row>
    <row r="58" spans="1:16" x14ac:dyDescent="0.2">
      <c r="A58"/>
      <c r="B58"/>
      <c r="C58"/>
      <c r="D58"/>
      <c r="E58"/>
      <c r="F58" s="325"/>
      <c r="G58" s="325"/>
      <c r="H58" s="325"/>
      <c r="I58" s="325"/>
      <c r="J58" s="325"/>
      <c r="K58" s="325"/>
      <c r="L58" s="325"/>
      <c r="M58" s="325"/>
      <c r="N58" s="325"/>
      <c r="O58" s="325"/>
      <c r="P58" s="325"/>
    </row>
    <row r="59" spans="1:16" ht="15.75" x14ac:dyDescent="0.2">
      <c r="A59"/>
      <c r="B59" s="66" t="s">
        <v>524</v>
      </c>
      <c r="C59" s="66"/>
      <c r="D59" s="66"/>
      <c r="E59" s="66"/>
      <c r="F59" s="327"/>
      <c r="G59" s="327"/>
      <c r="H59" s="327"/>
      <c r="I59" s="327"/>
      <c r="J59" s="327"/>
      <c r="K59" s="327"/>
      <c r="L59" s="327"/>
      <c r="M59" s="325"/>
      <c r="N59" s="325"/>
      <c r="O59" s="325"/>
      <c r="P59" s="325"/>
    </row>
    <row r="60" spans="1:16" x14ac:dyDescent="0.2">
      <c r="A60"/>
      <c r="B60"/>
      <c r="C60"/>
      <c r="D60"/>
      <c r="E60"/>
      <c r="F60" s="325"/>
      <c r="G60" s="325"/>
      <c r="H60" s="325"/>
      <c r="I60" s="325"/>
      <c r="J60" s="325"/>
      <c r="K60" s="325"/>
      <c r="L60" s="325"/>
      <c r="M60" s="325"/>
      <c r="N60" s="325"/>
      <c r="O60" s="325"/>
      <c r="P60" s="325"/>
    </row>
    <row r="61" spans="1:16" customFormat="1" x14ac:dyDescent="0.2">
      <c r="B61" s="72" t="s">
        <v>18</v>
      </c>
      <c r="C61" s="604" t="s">
        <v>297</v>
      </c>
      <c r="D61" s="73"/>
      <c r="E61" s="605"/>
      <c r="F61" s="355"/>
      <c r="G61" s="355"/>
      <c r="H61" s="355"/>
      <c r="I61" s="355"/>
      <c r="J61" s="355"/>
      <c r="K61" s="355"/>
      <c r="L61" s="355"/>
      <c r="M61" s="355"/>
      <c r="N61" s="355"/>
      <c r="O61" s="355"/>
      <c r="P61" s="355"/>
    </row>
    <row r="62" spans="1:16" customFormat="1" x14ac:dyDescent="0.2">
      <c r="B62" s="72" t="s">
        <v>19</v>
      </c>
      <c r="C62" s="604" t="s">
        <v>284</v>
      </c>
      <c r="D62" s="73"/>
      <c r="E62" s="605"/>
      <c r="F62" s="355"/>
      <c r="G62" s="355"/>
      <c r="H62" s="355"/>
      <c r="I62" s="355"/>
      <c r="J62" s="355"/>
      <c r="K62" s="355"/>
      <c r="L62" s="355"/>
      <c r="M62" s="355"/>
      <c r="N62" s="355"/>
      <c r="O62" s="355"/>
      <c r="P62" s="355"/>
    </row>
    <row r="63" spans="1:16" customFormat="1" x14ac:dyDescent="0.2">
      <c r="B63" s="72" t="s">
        <v>20</v>
      </c>
      <c r="C63" s="604" t="s">
        <v>355</v>
      </c>
      <c r="D63" s="73"/>
      <c r="E63" s="605"/>
      <c r="F63" s="355"/>
      <c r="G63" s="355"/>
      <c r="H63" s="355"/>
      <c r="I63" s="355"/>
      <c r="J63" s="355"/>
      <c r="K63" s="355"/>
      <c r="L63" s="355"/>
      <c r="M63" s="355"/>
      <c r="N63" s="355"/>
      <c r="O63" s="355"/>
      <c r="P63" s="355"/>
    </row>
    <row r="64" spans="1:16" customFormat="1" x14ac:dyDescent="0.2">
      <c r="B64" s="72" t="s">
        <v>21</v>
      </c>
      <c r="C64" s="604" t="s">
        <v>356</v>
      </c>
      <c r="D64" s="73"/>
      <c r="E64" s="605"/>
      <c r="F64" s="355"/>
      <c r="G64" s="355"/>
      <c r="H64" s="355"/>
      <c r="I64" s="355"/>
      <c r="J64" s="355"/>
      <c r="K64" s="355"/>
      <c r="L64" s="355"/>
      <c r="M64" s="355"/>
      <c r="N64" s="355"/>
      <c r="O64" s="355"/>
      <c r="P64" s="355"/>
    </row>
    <row r="65" spans="1:16" customFormat="1" x14ac:dyDescent="0.2">
      <c r="B65" s="72" t="s">
        <v>22</v>
      </c>
      <c r="C65" s="604" t="s">
        <v>285</v>
      </c>
      <c r="D65" s="73"/>
      <c r="E65" s="605"/>
      <c r="F65" s="355"/>
      <c r="G65" s="355"/>
      <c r="H65" s="355"/>
      <c r="I65" s="355"/>
      <c r="J65" s="355"/>
      <c r="K65" s="355"/>
      <c r="L65" s="355"/>
      <c r="M65" s="355"/>
      <c r="N65" s="355"/>
      <c r="O65" s="355"/>
      <c r="P65" s="355"/>
    </row>
    <row r="66" spans="1:16" customFormat="1" x14ac:dyDescent="0.2">
      <c r="B66" s="72" t="s">
        <v>23</v>
      </c>
      <c r="C66" s="604" t="s">
        <v>286</v>
      </c>
      <c r="D66" s="73"/>
      <c r="E66" s="605"/>
      <c r="F66" s="355"/>
      <c r="G66" s="355"/>
      <c r="H66" s="355"/>
      <c r="I66" s="355"/>
      <c r="J66" s="355"/>
      <c r="K66" s="355"/>
      <c r="L66" s="355"/>
      <c r="M66" s="355"/>
      <c r="N66" s="355"/>
      <c r="O66" s="355"/>
      <c r="P66" s="355"/>
    </row>
    <row r="67" spans="1:16" customFormat="1" x14ac:dyDescent="0.2">
      <c r="B67" s="72" t="s">
        <v>24</v>
      </c>
      <c r="C67" s="604" t="s">
        <v>287</v>
      </c>
      <c r="D67" s="73"/>
      <c r="E67" s="605"/>
      <c r="F67" s="355"/>
      <c r="G67" s="355"/>
      <c r="H67" s="355"/>
      <c r="I67" s="355"/>
      <c r="J67" s="355"/>
      <c r="K67" s="355"/>
      <c r="L67" s="355"/>
      <c r="M67" s="355"/>
      <c r="N67" s="355"/>
      <c r="O67" s="355"/>
      <c r="P67" s="355"/>
    </row>
    <row r="68" spans="1:16" customFormat="1" x14ac:dyDescent="0.2">
      <c r="B68" s="72" t="s">
        <v>25</v>
      </c>
      <c r="C68" s="604" t="s">
        <v>289</v>
      </c>
      <c r="D68" s="73"/>
      <c r="E68" s="605"/>
      <c r="F68" s="355"/>
      <c r="G68" s="355"/>
      <c r="H68" s="355"/>
      <c r="I68" s="355"/>
      <c r="J68" s="355"/>
      <c r="K68" s="355"/>
      <c r="L68" s="355"/>
      <c r="M68" s="355"/>
      <c r="N68" s="355"/>
      <c r="O68" s="355"/>
      <c r="P68" s="355"/>
    </row>
    <row r="69" spans="1:16" customFormat="1" x14ac:dyDescent="0.2">
      <c r="B69" s="72" t="s">
        <v>26</v>
      </c>
      <c r="C69" s="604" t="s">
        <v>288</v>
      </c>
      <c r="D69" s="73"/>
      <c r="E69" s="605"/>
      <c r="F69" s="355"/>
      <c r="G69" s="355"/>
      <c r="H69" s="355"/>
      <c r="I69" s="355"/>
      <c r="J69" s="355"/>
      <c r="K69" s="355"/>
      <c r="L69" s="355"/>
      <c r="M69" s="355"/>
      <c r="N69" s="355"/>
      <c r="O69" s="355"/>
      <c r="P69" s="355"/>
    </row>
    <row r="70" spans="1:16" customFormat="1" x14ac:dyDescent="0.2">
      <c r="B70" s="72" t="s">
        <v>27</v>
      </c>
      <c r="C70" s="604" t="s">
        <v>290</v>
      </c>
      <c r="D70" s="73"/>
      <c r="E70" s="605"/>
      <c r="F70" s="355"/>
      <c r="G70" s="355"/>
      <c r="H70" s="355"/>
      <c r="I70" s="355"/>
      <c r="J70" s="355"/>
      <c r="K70" s="355"/>
      <c r="L70" s="355"/>
      <c r="M70" s="355"/>
      <c r="N70" s="355"/>
      <c r="O70" s="355"/>
      <c r="P70" s="355"/>
    </row>
    <row r="71" spans="1:16" customFormat="1" x14ac:dyDescent="0.2">
      <c r="B71" s="72" t="s">
        <v>28</v>
      </c>
      <c r="C71" s="604" t="s">
        <v>291</v>
      </c>
      <c r="D71" s="73"/>
      <c r="E71" s="605"/>
      <c r="F71" s="355"/>
      <c r="G71" s="355"/>
      <c r="H71" s="355"/>
      <c r="I71" s="355"/>
      <c r="J71" s="355"/>
      <c r="K71" s="355"/>
      <c r="L71" s="355"/>
      <c r="M71" s="355"/>
      <c r="N71" s="355"/>
      <c r="O71" s="355"/>
      <c r="P71" s="355"/>
    </row>
    <row r="72" spans="1:16" customFormat="1" x14ac:dyDescent="0.2">
      <c r="A72" s="17"/>
      <c r="B72" s="72" t="s">
        <v>29</v>
      </c>
      <c r="C72" s="606" t="s">
        <v>292</v>
      </c>
      <c r="D72" s="73"/>
      <c r="E72" s="605"/>
      <c r="F72" s="355"/>
      <c r="G72" s="355"/>
      <c r="H72" s="355"/>
      <c r="I72" s="355"/>
      <c r="J72" s="355"/>
      <c r="K72" s="355"/>
      <c r="L72" s="355"/>
      <c r="M72" s="355"/>
      <c r="N72" s="355"/>
      <c r="O72" s="355"/>
      <c r="P72" s="355"/>
    </row>
    <row r="73" spans="1:16" customFormat="1" x14ac:dyDescent="0.2">
      <c r="A73" s="17"/>
      <c r="B73" s="72" t="s">
        <v>30</v>
      </c>
      <c r="C73" s="604" t="s">
        <v>924</v>
      </c>
      <c r="D73" s="73"/>
      <c r="E73" s="605"/>
      <c r="F73" s="355"/>
      <c r="G73" s="355"/>
      <c r="H73" s="355"/>
      <c r="I73" s="355"/>
      <c r="J73" s="355"/>
      <c r="K73" s="355"/>
      <c r="L73" s="355"/>
      <c r="M73" s="355"/>
      <c r="N73" s="355"/>
      <c r="O73" s="355"/>
      <c r="P73" s="355"/>
    </row>
    <row r="74" spans="1:16" customFormat="1" x14ac:dyDescent="0.2">
      <c r="A74" s="17"/>
      <c r="B74" s="72" t="s">
        <v>31</v>
      </c>
      <c r="C74" s="604" t="s">
        <v>923</v>
      </c>
      <c r="D74" s="73"/>
      <c r="E74" s="605"/>
      <c r="F74" s="355"/>
      <c r="G74" s="355"/>
      <c r="H74" s="355"/>
      <c r="I74" s="355"/>
      <c r="J74" s="355"/>
      <c r="K74" s="355"/>
      <c r="L74" s="355"/>
      <c r="M74" s="355"/>
      <c r="N74" s="355"/>
      <c r="O74" s="355"/>
      <c r="P74" s="355"/>
    </row>
    <row r="75" spans="1:16" customFormat="1" x14ac:dyDescent="0.2">
      <c r="A75" s="17"/>
      <c r="B75" s="72" t="s">
        <v>32</v>
      </c>
      <c r="C75" s="730" t="s">
        <v>293</v>
      </c>
      <c r="D75" s="73"/>
      <c r="E75" s="605"/>
      <c r="F75" s="355"/>
      <c r="G75" s="355"/>
      <c r="H75" s="355"/>
      <c r="I75" s="355"/>
      <c r="J75" s="355"/>
      <c r="K75" s="355"/>
      <c r="L75" s="355"/>
      <c r="M75" s="355"/>
      <c r="N75" s="355"/>
      <c r="O75" s="355"/>
      <c r="P75" s="355"/>
    </row>
    <row r="76" spans="1:16" customFormat="1" x14ac:dyDescent="0.2">
      <c r="A76" s="17"/>
      <c r="B76" s="72" t="s">
        <v>33</v>
      </c>
      <c r="C76" s="604" t="s">
        <v>925</v>
      </c>
      <c r="D76" s="73"/>
      <c r="E76" s="605"/>
      <c r="F76" s="355"/>
      <c r="G76" s="355"/>
      <c r="H76" s="355"/>
      <c r="I76" s="355"/>
      <c r="J76" s="355"/>
      <c r="K76" s="355"/>
      <c r="L76" s="355"/>
      <c r="M76" s="355"/>
      <c r="N76" s="355"/>
      <c r="O76" s="355"/>
      <c r="P76" s="355"/>
    </row>
    <row r="77" spans="1:16" customFormat="1" x14ac:dyDescent="0.2">
      <c r="A77" s="17"/>
      <c r="B77" s="72" t="s">
        <v>34</v>
      </c>
      <c r="C77" s="730" t="s">
        <v>357</v>
      </c>
      <c r="D77" s="73"/>
      <c r="E77" s="605"/>
      <c r="F77" s="355"/>
      <c r="G77" s="355"/>
      <c r="H77" s="355"/>
      <c r="I77" s="355"/>
      <c r="J77" s="355"/>
      <c r="K77" s="355"/>
      <c r="L77" s="355"/>
      <c r="M77" s="355"/>
      <c r="N77" s="355"/>
      <c r="O77" s="355"/>
      <c r="P77" s="355"/>
    </row>
    <row r="78" spans="1:16" customFormat="1" x14ac:dyDescent="0.2">
      <c r="A78" s="17"/>
      <c r="B78" s="72" t="s">
        <v>926</v>
      </c>
      <c r="C78" s="730" t="s">
        <v>294</v>
      </c>
      <c r="D78" s="73"/>
      <c r="E78" s="605"/>
      <c r="F78" s="355"/>
      <c r="G78" s="355"/>
      <c r="H78" s="355"/>
      <c r="I78" s="355"/>
      <c r="J78" s="355"/>
      <c r="K78" s="355"/>
      <c r="L78" s="355"/>
      <c r="M78" s="355"/>
      <c r="N78" s="355"/>
      <c r="O78" s="355"/>
      <c r="P78" s="355"/>
    </row>
    <row r="79" spans="1:16" customFormat="1" x14ac:dyDescent="0.2">
      <c r="A79" s="17"/>
      <c r="B79" s="72" t="s">
        <v>928</v>
      </c>
      <c r="C79" s="730" t="s">
        <v>295</v>
      </c>
      <c r="D79" s="73"/>
      <c r="E79" s="605"/>
      <c r="F79" s="355"/>
      <c r="G79" s="355"/>
      <c r="H79" s="355"/>
      <c r="I79" s="355"/>
      <c r="J79" s="355"/>
      <c r="K79" s="355"/>
      <c r="L79" s="355"/>
      <c r="M79" s="355"/>
      <c r="N79" s="355"/>
      <c r="O79" s="355"/>
      <c r="P79" s="355"/>
    </row>
    <row r="80" spans="1:16" customFormat="1" x14ac:dyDescent="0.2">
      <c r="A80" s="17"/>
      <c r="B80" s="72" t="s">
        <v>35</v>
      </c>
      <c r="C80" s="730" t="s">
        <v>296</v>
      </c>
      <c r="D80" s="73"/>
      <c r="E80" s="605"/>
      <c r="F80" s="355"/>
      <c r="G80" s="355"/>
      <c r="H80" s="355"/>
      <c r="I80" s="355"/>
      <c r="J80" s="355"/>
      <c r="K80" s="355"/>
      <c r="L80" s="355"/>
      <c r="M80" s="355"/>
      <c r="N80" s="355"/>
      <c r="O80" s="355"/>
      <c r="P80" s="355"/>
    </row>
    <row r="81" spans="1:16" customFormat="1" x14ac:dyDescent="0.2">
      <c r="A81" s="16"/>
      <c r="B81" s="731" t="s">
        <v>931</v>
      </c>
      <c r="C81" s="732" t="s">
        <v>934</v>
      </c>
      <c r="D81" s="732"/>
      <c r="E81" s="605"/>
      <c r="F81" s="607"/>
      <c r="G81" s="608"/>
      <c r="H81" s="608"/>
      <c r="I81" s="608"/>
      <c r="J81" s="608"/>
      <c r="K81" s="608"/>
      <c r="L81" s="608"/>
      <c r="M81" s="608"/>
      <c r="N81" s="608"/>
      <c r="O81" s="608"/>
      <c r="P81" s="608"/>
    </row>
    <row r="82" spans="1:16" x14ac:dyDescent="0.2">
      <c r="A82" s="16"/>
      <c r="B82" s="731" t="s">
        <v>933</v>
      </c>
      <c r="C82" s="732" t="s">
        <v>932</v>
      </c>
      <c r="D82" s="732"/>
      <c r="E82" s="732"/>
      <c r="F82" s="609"/>
      <c r="G82" s="610"/>
      <c r="H82" s="610"/>
      <c r="I82" s="610"/>
      <c r="J82" s="610"/>
      <c r="K82" s="610"/>
      <c r="L82" s="610"/>
      <c r="M82" s="610"/>
      <c r="N82" s="610"/>
      <c r="O82" s="610"/>
      <c r="P82" s="610"/>
    </row>
  </sheetData>
  <protectedRanges>
    <protectedRange sqref="A1:E1 M1:IT1 M2:P10 M33:P35 M58:P60 M82:P65546 F58:L60 F33:L35 F2:L10 F82:L65546" name="Plage2"/>
    <protectedRange sqref="F11:P32 F36:P57 F61:P81" name="Plage2_2"/>
  </protectedRanges>
  <mergeCells count="7">
    <mergeCell ref="B1:D1"/>
    <mergeCell ref="F4:L5"/>
    <mergeCell ref="M5:N5"/>
    <mergeCell ref="O5:P5"/>
    <mergeCell ref="A3:N3"/>
    <mergeCell ref="M4:P4"/>
    <mergeCell ref="O3:P3"/>
  </mergeCells>
  <phoneticPr fontId="0" type="noConversion"/>
  <pageMargins left="0.59055118110236227" right="0.59055118110236227" top="0.78740157480314965" bottom="0.78740157480314965" header="0.31496062992125984" footer="0.31496062992125984"/>
  <pageSetup paperSize="9" scale="86" fitToHeight="0" orientation="landscape" r:id="rId1"/>
  <headerFooter alignWithMargins="0"/>
  <rowBreaks count="1" manualBreakCount="1">
    <brk id="32" max="16383" man="1"/>
  </rowBreaks>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Q237"/>
  <sheetViews>
    <sheetView zoomScaleNormal="100" workbookViewId="0">
      <pane ySplit="6" topLeftCell="A7" activePane="bottomLeft" state="frozen"/>
      <selection pane="bottomLeft" activeCell="B1" sqref="B1:D1"/>
    </sheetView>
  </sheetViews>
  <sheetFormatPr defaultColWidth="11.42578125" defaultRowHeight="12.75" x14ac:dyDescent="0.2"/>
  <cols>
    <col min="1" max="1" width="3.85546875" customWidth="1"/>
    <col min="2" max="2" width="3.42578125" customWidth="1"/>
    <col min="3" max="4" width="11.42578125" customWidth="1"/>
    <col min="5" max="5" width="13" customWidth="1"/>
    <col min="6" max="7" width="11.42578125" style="68" customWidth="1"/>
    <col min="8" max="8" width="11.28515625" style="68" bestFit="1" customWidth="1"/>
    <col min="9" max="9" width="10.140625" style="68" bestFit="1" customWidth="1"/>
    <col min="10" max="15" width="11.42578125" style="68"/>
  </cols>
  <sheetData>
    <row r="1" spans="1:17" x14ac:dyDescent="0.2">
      <c r="A1" s="675" t="s">
        <v>78</v>
      </c>
      <c r="B1" s="981" t="str">
        <f>'1.'!U20</f>
        <v>0466398071</v>
      </c>
      <c r="C1" s="1009"/>
      <c r="D1" s="982"/>
      <c r="E1" s="727" t="s">
        <v>1204</v>
      </c>
    </row>
    <row r="2" spans="1:17" x14ac:dyDescent="0.2">
      <c r="A2" s="17"/>
      <c r="B2" s="17"/>
      <c r="C2" s="17"/>
      <c r="D2" s="17"/>
      <c r="E2" s="17"/>
      <c r="F2" s="69"/>
      <c r="G2" s="69"/>
      <c r="H2" s="69"/>
      <c r="I2" s="69"/>
      <c r="J2" s="69"/>
      <c r="K2" s="69"/>
      <c r="L2" s="69"/>
      <c r="M2" s="69"/>
      <c r="N2" s="69"/>
      <c r="O2" s="69"/>
      <c r="P2" s="17"/>
    </row>
    <row r="3" spans="1:17" ht="18" customHeight="1" x14ac:dyDescent="0.2">
      <c r="A3" s="1022" t="s">
        <v>920</v>
      </c>
      <c r="B3" s="1022"/>
      <c r="C3" s="1022"/>
      <c r="D3" s="1022"/>
      <c r="E3" s="1022"/>
      <c r="F3" s="69"/>
      <c r="G3" s="69"/>
      <c r="H3" s="69"/>
      <c r="I3" s="69"/>
      <c r="J3" s="69"/>
      <c r="K3" s="69"/>
      <c r="L3" s="69"/>
      <c r="M3" s="69"/>
      <c r="N3" s="69"/>
      <c r="O3" s="69"/>
      <c r="P3" s="17"/>
      <c r="Q3" s="8"/>
    </row>
    <row r="4" spans="1:17" ht="15" x14ac:dyDescent="0.25">
      <c r="A4" s="31"/>
      <c r="B4" s="7"/>
      <c r="C4" s="12"/>
      <c r="D4" s="7"/>
      <c r="E4" s="12"/>
      <c r="F4" s="1010" t="s">
        <v>281</v>
      </c>
      <c r="G4" s="1011"/>
      <c r="H4" s="1011"/>
      <c r="I4" s="1011"/>
      <c r="J4" s="1011"/>
      <c r="K4" s="1020"/>
      <c r="L4" s="1016" t="s">
        <v>282</v>
      </c>
      <c r="M4" s="1017"/>
      <c r="N4" s="1017"/>
      <c r="O4" s="1018"/>
      <c r="P4" s="17"/>
    </row>
    <row r="5" spans="1:17" ht="15" x14ac:dyDescent="0.25">
      <c r="A5" s="31"/>
      <c r="B5" s="7"/>
      <c r="C5" s="12"/>
      <c r="D5" s="7"/>
      <c r="E5" s="12"/>
      <c r="F5" s="1012"/>
      <c r="G5" s="1013"/>
      <c r="H5" s="1013"/>
      <c r="I5" s="1013"/>
      <c r="J5" s="1013"/>
      <c r="K5" s="1021"/>
      <c r="L5" s="1014" t="s">
        <v>354</v>
      </c>
      <c r="M5" s="1014"/>
      <c r="N5" s="1014" t="s">
        <v>283</v>
      </c>
      <c r="O5" s="1014"/>
      <c r="P5" s="17"/>
    </row>
    <row r="6" spans="1:17" ht="97.5" x14ac:dyDescent="0.25">
      <c r="A6" s="31"/>
      <c r="B6" s="7"/>
      <c r="C6" s="12"/>
      <c r="D6" s="7"/>
      <c r="E6" s="12"/>
      <c r="F6" s="598" t="s">
        <v>274</v>
      </c>
      <c r="G6" s="598" t="s">
        <v>275</v>
      </c>
      <c r="H6" s="598" t="s">
        <v>277</v>
      </c>
      <c r="I6" s="598" t="s">
        <v>276</v>
      </c>
      <c r="J6" s="599" t="s">
        <v>279</v>
      </c>
      <c r="K6" s="598" t="s">
        <v>280</v>
      </c>
      <c r="L6" s="598" t="s">
        <v>353</v>
      </c>
      <c r="M6" s="598" t="s">
        <v>278</v>
      </c>
      <c r="N6" s="598" t="s">
        <v>277</v>
      </c>
      <c r="O6" s="598" t="s">
        <v>278</v>
      </c>
      <c r="P6" s="17"/>
    </row>
    <row r="7" spans="1:17" ht="15" x14ac:dyDescent="0.25">
      <c r="A7" s="38"/>
      <c r="B7" s="18"/>
      <c r="C7" s="33"/>
      <c r="D7" s="7"/>
      <c r="E7" s="33"/>
      <c r="F7" s="536"/>
      <c r="G7" s="532"/>
      <c r="H7" s="532"/>
      <c r="J7" s="532"/>
      <c r="K7" s="532"/>
      <c r="P7" s="17"/>
    </row>
    <row r="8" spans="1:17" ht="15.75" x14ac:dyDescent="0.2">
      <c r="A8" s="50" t="s">
        <v>1210</v>
      </c>
      <c r="B8" s="50"/>
      <c r="C8" s="50"/>
      <c r="D8" s="50"/>
      <c r="E8" s="50"/>
      <c r="F8" s="333"/>
      <c r="G8" s="333"/>
      <c r="H8" s="333"/>
      <c r="I8" s="333"/>
      <c r="J8" s="333"/>
      <c r="K8" s="333"/>
      <c r="L8" s="332"/>
      <c r="M8" s="332"/>
      <c r="N8" s="332"/>
      <c r="O8" s="332"/>
    </row>
    <row r="9" spans="1:17" ht="15.75" x14ac:dyDescent="0.2">
      <c r="A9" s="66" t="s">
        <v>880</v>
      </c>
      <c r="B9" s="66" t="s">
        <v>883</v>
      </c>
      <c r="C9" s="40"/>
      <c r="D9" s="40"/>
      <c r="E9" s="40"/>
      <c r="F9" s="334"/>
      <c r="G9" s="334"/>
      <c r="H9" s="334"/>
      <c r="I9" s="334"/>
      <c r="J9" s="334"/>
      <c r="K9" s="334"/>
      <c r="L9" s="332"/>
      <c r="M9" s="332"/>
      <c r="N9" s="332"/>
      <c r="O9" s="332"/>
    </row>
    <row r="10" spans="1:17" x14ac:dyDescent="0.2">
      <c r="F10" s="331"/>
      <c r="G10" s="331"/>
      <c r="H10" s="331"/>
      <c r="I10" s="331"/>
      <c r="J10" s="331"/>
      <c r="K10" s="331"/>
      <c r="L10" s="331"/>
      <c r="M10" s="331"/>
      <c r="N10" s="331"/>
      <c r="O10" s="331"/>
    </row>
    <row r="11" spans="1:17" x14ac:dyDescent="0.2">
      <c r="B11" s="72" t="s">
        <v>18</v>
      </c>
      <c r="C11" s="604" t="s">
        <v>297</v>
      </c>
      <c r="D11" s="73"/>
      <c r="E11" s="605"/>
      <c r="F11" s="355"/>
      <c r="G11" s="355"/>
      <c r="H11" s="355"/>
      <c r="I11" s="355"/>
      <c r="J11" s="355"/>
      <c r="K11" s="355"/>
      <c r="L11" s="355"/>
      <c r="M11" s="355"/>
      <c r="N11" s="355"/>
      <c r="O11" s="355"/>
    </row>
    <row r="12" spans="1:17" x14ac:dyDescent="0.2">
      <c r="B12" s="72" t="s">
        <v>19</v>
      </c>
      <c r="C12" s="604" t="s">
        <v>284</v>
      </c>
      <c r="D12" s="73"/>
      <c r="E12" s="605"/>
      <c r="F12" s="355"/>
      <c r="G12" s="355"/>
      <c r="H12" s="355"/>
      <c r="I12" s="355"/>
      <c r="J12" s="355"/>
      <c r="K12" s="355"/>
      <c r="L12" s="355"/>
      <c r="M12" s="355"/>
      <c r="N12" s="355"/>
      <c r="O12" s="355"/>
    </row>
    <row r="13" spans="1:17" x14ac:dyDescent="0.2">
      <c r="B13" s="72" t="s">
        <v>20</v>
      </c>
      <c r="C13" s="604" t="s">
        <v>355</v>
      </c>
      <c r="D13" s="73"/>
      <c r="E13" s="605"/>
      <c r="F13" s="355"/>
      <c r="G13" s="355"/>
      <c r="H13" s="355"/>
      <c r="I13" s="355"/>
      <c r="J13" s="355"/>
      <c r="K13" s="355"/>
      <c r="L13" s="355"/>
      <c r="M13" s="355"/>
      <c r="N13" s="355"/>
      <c r="O13" s="355"/>
    </row>
    <row r="14" spans="1:17" x14ac:dyDescent="0.2">
      <c r="B14" s="72" t="s">
        <v>21</v>
      </c>
      <c r="C14" s="604" t="s">
        <v>356</v>
      </c>
      <c r="D14" s="73"/>
      <c r="E14" s="605"/>
      <c r="F14" s="355"/>
      <c r="G14" s="355"/>
      <c r="H14" s="355"/>
      <c r="I14" s="355"/>
      <c r="J14" s="355"/>
      <c r="K14" s="355"/>
      <c r="L14" s="355"/>
      <c r="M14" s="355"/>
      <c r="N14" s="355"/>
      <c r="O14" s="355"/>
    </row>
    <row r="15" spans="1:17" x14ac:dyDescent="0.2">
      <c r="B15" s="72" t="s">
        <v>22</v>
      </c>
      <c r="C15" s="604" t="s">
        <v>285</v>
      </c>
      <c r="D15" s="73"/>
      <c r="E15" s="605"/>
      <c r="F15" s="355"/>
      <c r="G15" s="355"/>
      <c r="H15" s="355"/>
      <c r="I15" s="355"/>
      <c r="J15" s="355"/>
      <c r="K15" s="355"/>
      <c r="L15" s="355"/>
      <c r="M15" s="355"/>
      <c r="N15" s="355"/>
      <c r="O15" s="355"/>
    </row>
    <row r="16" spans="1:17" x14ac:dyDescent="0.2">
      <c r="B16" s="72" t="s">
        <v>23</v>
      </c>
      <c r="C16" s="604" t="s">
        <v>286</v>
      </c>
      <c r="D16" s="73"/>
      <c r="E16" s="605"/>
      <c r="F16" s="355"/>
      <c r="G16" s="355"/>
      <c r="H16" s="355"/>
      <c r="I16" s="355"/>
      <c r="J16" s="355"/>
      <c r="K16" s="355"/>
      <c r="L16" s="355"/>
      <c r="M16" s="355"/>
      <c r="N16" s="355"/>
      <c r="O16" s="355"/>
    </row>
    <row r="17" spans="1:15" x14ac:dyDescent="0.2">
      <c r="B17" s="72" t="s">
        <v>24</v>
      </c>
      <c r="C17" s="604" t="s">
        <v>287</v>
      </c>
      <c r="D17" s="73"/>
      <c r="E17" s="605"/>
      <c r="F17" s="355"/>
      <c r="G17" s="355"/>
      <c r="H17" s="355"/>
      <c r="I17" s="355"/>
      <c r="J17" s="355"/>
      <c r="K17" s="355"/>
      <c r="L17" s="355"/>
      <c r="M17" s="355"/>
      <c r="N17" s="355"/>
      <c r="O17" s="355"/>
    </row>
    <row r="18" spans="1:15" x14ac:dyDescent="0.2">
      <c r="B18" s="72" t="s">
        <v>25</v>
      </c>
      <c r="C18" s="604" t="s">
        <v>289</v>
      </c>
      <c r="D18" s="73"/>
      <c r="E18" s="605"/>
      <c r="F18" s="355"/>
      <c r="G18" s="355"/>
      <c r="H18" s="355"/>
      <c r="I18" s="355"/>
      <c r="J18" s="355"/>
      <c r="K18" s="355"/>
      <c r="L18" s="355"/>
      <c r="M18" s="355"/>
      <c r="N18" s="355"/>
      <c r="O18" s="355"/>
    </row>
    <row r="19" spans="1:15" x14ac:dyDescent="0.2">
      <c r="B19" s="72" t="s">
        <v>26</v>
      </c>
      <c r="C19" s="604" t="s">
        <v>288</v>
      </c>
      <c r="D19" s="73"/>
      <c r="E19" s="605"/>
      <c r="F19" s="355"/>
      <c r="G19" s="355"/>
      <c r="H19" s="355"/>
      <c r="I19" s="355"/>
      <c r="J19" s="355"/>
      <c r="K19" s="355"/>
      <c r="L19" s="355"/>
      <c r="M19" s="355"/>
      <c r="N19" s="355"/>
      <c r="O19" s="355"/>
    </row>
    <row r="20" spans="1:15" x14ac:dyDescent="0.2">
      <c r="B20" s="72" t="s">
        <v>27</v>
      </c>
      <c r="C20" s="604" t="s">
        <v>290</v>
      </c>
      <c r="D20" s="73"/>
      <c r="E20" s="605"/>
      <c r="F20" s="355"/>
      <c r="G20" s="355"/>
      <c r="H20" s="355"/>
      <c r="I20" s="355"/>
      <c r="J20" s="355"/>
      <c r="K20" s="355"/>
      <c r="L20" s="355"/>
      <c r="M20" s="355"/>
      <c r="N20" s="355"/>
      <c r="O20" s="355"/>
    </row>
    <row r="21" spans="1:15" x14ac:dyDescent="0.2">
      <c r="A21" s="17"/>
      <c r="B21" s="72" t="s">
        <v>28</v>
      </c>
      <c r="C21" s="604" t="s">
        <v>291</v>
      </c>
      <c r="D21" s="73"/>
      <c r="E21" s="605"/>
      <c r="F21" s="355"/>
      <c r="G21" s="355"/>
      <c r="H21" s="355"/>
      <c r="I21" s="355"/>
      <c r="J21" s="355"/>
      <c r="K21" s="355"/>
      <c r="L21" s="355"/>
      <c r="M21" s="355"/>
      <c r="N21" s="355"/>
      <c r="O21" s="355"/>
    </row>
    <row r="22" spans="1:15" x14ac:dyDescent="0.2">
      <c r="A22" s="17"/>
      <c r="B22" s="72" t="s">
        <v>29</v>
      </c>
      <c r="C22" s="606" t="s">
        <v>292</v>
      </c>
      <c r="D22" s="73"/>
      <c r="E22" s="605"/>
      <c r="F22" s="355"/>
      <c r="G22" s="355"/>
      <c r="H22" s="355"/>
      <c r="I22" s="355"/>
      <c r="J22" s="355"/>
      <c r="K22" s="355"/>
      <c r="L22" s="355"/>
      <c r="M22" s="355"/>
      <c r="N22" s="355"/>
      <c r="O22" s="355"/>
    </row>
    <row r="23" spans="1:15" x14ac:dyDescent="0.2">
      <c r="A23" s="17"/>
      <c r="B23" s="72" t="s">
        <v>30</v>
      </c>
      <c r="C23" s="604" t="s">
        <v>924</v>
      </c>
      <c r="D23" s="73"/>
      <c r="E23" s="605"/>
      <c r="F23" s="355"/>
      <c r="G23" s="355"/>
      <c r="H23" s="355"/>
      <c r="I23" s="355"/>
      <c r="J23" s="355"/>
      <c r="K23" s="355"/>
      <c r="L23" s="355"/>
      <c r="M23" s="355"/>
      <c r="N23" s="355"/>
      <c r="O23" s="355"/>
    </row>
    <row r="24" spans="1:15" x14ac:dyDescent="0.2">
      <c r="A24" s="17"/>
      <c r="B24" s="72" t="s">
        <v>31</v>
      </c>
      <c r="C24" s="604" t="s">
        <v>923</v>
      </c>
      <c r="D24" s="73"/>
      <c r="E24" s="605"/>
      <c r="F24" s="355"/>
      <c r="G24" s="355"/>
      <c r="H24" s="355"/>
      <c r="I24" s="355"/>
      <c r="J24" s="355"/>
      <c r="K24" s="355"/>
      <c r="L24" s="355"/>
      <c r="M24" s="355"/>
      <c r="N24" s="355"/>
      <c r="O24" s="355"/>
    </row>
    <row r="25" spans="1:15" x14ac:dyDescent="0.2">
      <c r="A25" s="17"/>
      <c r="B25" s="72" t="s">
        <v>32</v>
      </c>
      <c r="C25" s="730" t="s">
        <v>293</v>
      </c>
      <c r="D25" s="73"/>
      <c r="E25" s="605"/>
      <c r="F25" s="355"/>
      <c r="G25" s="355"/>
      <c r="H25" s="355"/>
      <c r="I25" s="355"/>
      <c r="J25" s="355"/>
      <c r="K25" s="355"/>
      <c r="L25" s="355"/>
      <c r="M25" s="355"/>
      <c r="N25" s="355"/>
      <c r="O25" s="355"/>
    </row>
    <row r="26" spans="1:15" x14ac:dyDescent="0.2">
      <c r="A26" s="17"/>
      <c r="B26" s="72" t="s">
        <v>33</v>
      </c>
      <c r="C26" s="604" t="s">
        <v>925</v>
      </c>
      <c r="D26" s="73"/>
      <c r="E26" s="605"/>
      <c r="F26" s="355"/>
      <c r="G26" s="355"/>
      <c r="H26" s="355"/>
      <c r="I26" s="355"/>
      <c r="J26" s="355"/>
      <c r="K26" s="355"/>
      <c r="L26" s="355"/>
      <c r="M26" s="355"/>
      <c r="N26" s="355"/>
      <c r="O26" s="355"/>
    </row>
    <row r="27" spans="1:15" x14ac:dyDescent="0.2">
      <c r="A27" s="17"/>
      <c r="B27" s="72" t="s">
        <v>34</v>
      </c>
      <c r="C27" s="730" t="s">
        <v>357</v>
      </c>
      <c r="D27" s="73"/>
      <c r="E27" s="605"/>
      <c r="F27" s="355"/>
      <c r="G27" s="355"/>
      <c r="H27" s="355"/>
      <c r="I27" s="355"/>
      <c r="J27" s="355"/>
      <c r="K27" s="355"/>
      <c r="L27" s="355"/>
      <c r="M27" s="355"/>
      <c r="N27" s="355"/>
      <c r="O27" s="355"/>
    </row>
    <row r="28" spans="1:15" x14ac:dyDescent="0.2">
      <c r="A28" s="17"/>
      <c r="B28" s="72" t="s">
        <v>926</v>
      </c>
      <c r="C28" s="730" t="s">
        <v>294</v>
      </c>
      <c r="D28" s="73"/>
      <c r="E28" s="605"/>
      <c r="F28" s="355"/>
      <c r="G28" s="355"/>
      <c r="H28" s="355"/>
      <c r="I28" s="355"/>
      <c r="J28" s="355"/>
      <c r="K28" s="355"/>
      <c r="L28" s="355"/>
      <c r="M28" s="355"/>
      <c r="N28" s="355"/>
      <c r="O28" s="355"/>
    </row>
    <row r="29" spans="1:15" x14ac:dyDescent="0.2">
      <c r="A29" s="17"/>
      <c r="B29" s="72" t="s">
        <v>928</v>
      </c>
      <c r="C29" s="730" t="s">
        <v>295</v>
      </c>
      <c r="D29" s="73"/>
      <c r="E29" s="605"/>
      <c r="F29" s="355"/>
      <c r="G29" s="355"/>
      <c r="H29" s="355"/>
      <c r="I29" s="355"/>
      <c r="J29" s="355"/>
      <c r="K29" s="355"/>
      <c r="L29" s="355"/>
      <c r="M29" s="355"/>
      <c r="N29" s="355"/>
      <c r="O29" s="355"/>
    </row>
    <row r="30" spans="1:15" x14ac:dyDescent="0.2">
      <c r="A30" s="17"/>
      <c r="B30" s="72" t="s">
        <v>35</v>
      </c>
      <c r="C30" s="730" t="s">
        <v>296</v>
      </c>
      <c r="D30" s="73"/>
      <c r="E30" s="605"/>
      <c r="F30" s="355"/>
      <c r="G30" s="355"/>
      <c r="H30" s="355"/>
      <c r="I30" s="355"/>
      <c r="J30" s="355"/>
      <c r="K30" s="355"/>
      <c r="L30" s="355"/>
      <c r="M30" s="355"/>
      <c r="N30" s="355"/>
      <c r="O30" s="355"/>
    </row>
    <row r="31" spans="1:15" x14ac:dyDescent="0.2">
      <c r="A31" s="16"/>
      <c r="B31" s="731" t="s">
        <v>931</v>
      </c>
      <c r="C31" s="732" t="s">
        <v>934</v>
      </c>
      <c r="D31" s="732"/>
      <c r="E31" s="605"/>
      <c r="F31" s="607"/>
      <c r="G31" s="608"/>
      <c r="H31" s="608"/>
      <c r="I31" s="608"/>
      <c r="J31" s="608"/>
      <c r="K31" s="608"/>
      <c r="L31" s="608"/>
      <c r="M31" s="608"/>
      <c r="N31" s="608"/>
      <c r="O31" s="608"/>
    </row>
    <row r="32" spans="1:15" x14ac:dyDescent="0.2">
      <c r="A32" s="16"/>
      <c r="B32" s="731" t="s">
        <v>933</v>
      </c>
      <c r="C32" s="732" t="s">
        <v>932</v>
      </c>
      <c r="D32" s="732"/>
      <c r="E32" s="732"/>
      <c r="F32" s="607"/>
      <c r="G32" s="610"/>
      <c r="H32" s="610"/>
      <c r="I32" s="610"/>
      <c r="J32" s="610"/>
      <c r="K32" s="610"/>
      <c r="L32" s="610"/>
      <c r="M32" s="610"/>
      <c r="N32" s="610"/>
      <c r="O32" s="610"/>
    </row>
    <row r="33" spans="1:15" x14ac:dyDescent="0.2">
      <c r="A33" s="17"/>
      <c r="B33" s="17"/>
      <c r="C33" s="17"/>
      <c r="D33" s="17"/>
      <c r="E33" s="17"/>
      <c r="F33" s="331"/>
      <c r="G33" s="331"/>
      <c r="H33" s="331"/>
      <c r="I33" s="331"/>
      <c r="J33" s="331"/>
      <c r="K33" s="331"/>
      <c r="L33" s="331"/>
      <c r="M33" s="331"/>
      <c r="N33" s="331"/>
      <c r="O33" s="331"/>
    </row>
    <row r="34" spans="1:15" ht="15.75" x14ac:dyDescent="0.2">
      <c r="A34" s="66" t="s">
        <v>881</v>
      </c>
      <c r="B34" s="66" t="s">
        <v>884</v>
      </c>
      <c r="C34" s="66"/>
      <c r="D34" s="66"/>
      <c r="E34" s="66"/>
      <c r="F34" s="335"/>
      <c r="G34" s="335"/>
      <c r="H34" s="335"/>
      <c r="I34" s="335"/>
      <c r="J34" s="335"/>
      <c r="K34" s="335"/>
      <c r="L34" s="332"/>
      <c r="M34" s="332"/>
      <c r="N34" s="332"/>
      <c r="O34" s="332"/>
    </row>
    <row r="35" spans="1:15" x14ac:dyDescent="0.2">
      <c r="F35" s="332"/>
      <c r="G35" s="332"/>
      <c r="H35" s="332"/>
      <c r="I35" s="332"/>
      <c r="J35" s="332"/>
      <c r="K35" s="332"/>
      <c r="L35" s="332"/>
      <c r="M35" s="332"/>
      <c r="N35" s="332"/>
      <c r="O35" s="332"/>
    </row>
    <row r="36" spans="1:15" x14ac:dyDescent="0.2">
      <c r="B36" s="72" t="s">
        <v>18</v>
      </c>
      <c r="C36" s="604" t="s">
        <v>297</v>
      </c>
      <c r="D36" s="73"/>
      <c r="E36" s="605"/>
      <c r="F36" s="355"/>
      <c r="G36" s="355"/>
      <c r="H36" s="355"/>
      <c r="I36" s="355"/>
      <c r="J36" s="355"/>
      <c r="K36" s="355"/>
      <c r="L36" s="355"/>
      <c r="M36" s="355"/>
      <c r="N36" s="355"/>
      <c r="O36" s="355"/>
    </row>
    <row r="37" spans="1:15" x14ac:dyDescent="0.2">
      <c r="B37" s="72" t="s">
        <v>19</v>
      </c>
      <c r="C37" s="604" t="s">
        <v>284</v>
      </c>
      <c r="D37" s="73"/>
      <c r="E37" s="605"/>
      <c r="F37" s="355"/>
      <c r="G37" s="355"/>
      <c r="H37" s="355"/>
      <c r="I37" s="355"/>
      <c r="J37" s="355"/>
      <c r="K37" s="355"/>
      <c r="L37" s="355"/>
      <c r="M37" s="355"/>
      <c r="N37" s="355"/>
      <c r="O37" s="355"/>
    </row>
    <row r="38" spans="1:15" x14ac:dyDescent="0.2">
      <c r="B38" s="72" t="s">
        <v>20</v>
      </c>
      <c r="C38" s="604" t="s">
        <v>355</v>
      </c>
      <c r="D38" s="73"/>
      <c r="E38" s="605"/>
      <c r="F38" s="355"/>
      <c r="G38" s="355"/>
      <c r="H38" s="355"/>
      <c r="I38" s="355"/>
      <c r="J38" s="355"/>
      <c r="K38" s="355"/>
      <c r="L38" s="355"/>
      <c r="M38" s="355"/>
      <c r="N38" s="355"/>
      <c r="O38" s="355"/>
    </row>
    <row r="39" spans="1:15" x14ac:dyDescent="0.2">
      <c r="B39" s="72" t="s">
        <v>21</v>
      </c>
      <c r="C39" s="604" t="s">
        <v>356</v>
      </c>
      <c r="D39" s="73"/>
      <c r="E39" s="605"/>
      <c r="F39" s="355"/>
      <c r="G39" s="355"/>
      <c r="H39" s="355"/>
      <c r="I39" s="355"/>
      <c r="J39" s="355"/>
      <c r="K39" s="355"/>
      <c r="L39" s="355"/>
      <c r="M39" s="355"/>
      <c r="N39" s="355"/>
      <c r="O39" s="355"/>
    </row>
    <row r="40" spans="1:15" x14ac:dyDescent="0.2">
      <c r="B40" s="72" t="s">
        <v>22</v>
      </c>
      <c r="C40" s="604" t="s">
        <v>285</v>
      </c>
      <c r="D40" s="73"/>
      <c r="E40" s="605"/>
      <c r="F40" s="355"/>
      <c r="G40" s="355"/>
      <c r="H40" s="355"/>
      <c r="I40" s="355"/>
      <c r="J40" s="355"/>
      <c r="K40" s="355"/>
      <c r="L40" s="355"/>
      <c r="M40" s="355"/>
      <c r="N40" s="355"/>
      <c r="O40" s="355"/>
    </row>
    <row r="41" spans="1:15" x14ac:dyDescent="0.2">
      <c r="B41" s="72" t="s">
        <v>23</v>
      </c>
      <c r="C41" s="604" t="s">
        <v>286</v>
      </c>
      <c r="D41" s="73"/>
      <c r="E41" s="605"/>
      <c r="F41" s="355"/>
      <c r="G41" s="355"/>
      <c r="H41" s="355"/>
      <c r="I41" s="355"/>
      <c r="J41" s="355"/>
      <c r="K41" s="355"/>
      <c r="L41" s="355"/>
      <c r="M41" s="355"/>
      <c r="N41" s="355"/>
      <c r="O41" s="355"/>
    </row>
    <row r="42" spans="1:15" x14ac:dyDescent="0.2">
      <c r="B42" s="72" t="s">
        <v>24</v>
      </c>
      <c r="C42" s="604" t="s">
        <v>287</v>
      </c>
      <c r="D42" s="73"/>
      <c r="E42" s="605"/>
      <c r="F42" s="355"/>
      <c r="G42" s="355"/>
      <c r="H42" s="355"/>
      <c r="I42" s="355"/>
      <c r="J42" s="355"/>
      <c r="K42" s="355"/>
      <c r="L42" s="355"/>
      <c r="M42" s="355"/>
      <c r="N42" s="355"/>
      <c r="O42" s="355"/>
    </row>
    <row r="43" spans="1:15" x14ac:dyDescent="0.2">
      <c r="B43" s="72" t="s">
        <v>25</v>
      </c>
      <c r="C43" s="604" t="s">
        <v>289</v>
      </c>
      <c r="D43" s="73"/>
      <c r="E43" s="605"/>
      <c r="F43" s="355"/>
      <c r="G43" s="355"/>
      <c r="H43" s="355"/>
      <c r="I43" s="355"/>
      <c r="J43" s="355"/>
      <c r="K43" s="355"/>
      <c r="L43" s="355"/>
      <c r="M43" s="355"/>
      <c r="N43" s="355"/>
      <c r="O43" s="355"/>
    </row>
    <row r="44" spans="1:15" x14ac:dyDescent="0.2">
      <c r="B44" s="72" t="s">
        <v>26</v>
      </c>
      <c r="C44" s="604" t="s">
        <v>288</v>
      </c>
      <c r="D44" s="73"/>
      <c r="E44" s="605"/>
      <c r="F44" s="355"/>
      <c r="G44" s="355"/>
      <c r="H44" s="355"/>
      <c r="I44" s="355"/>
      <c r="J44" s="355"/>
      <c r="K44" s="355"/>
      <c r="L44" s="355"/>
      <c r="M44" s="355"/>
      <c r="N44" s="355"/>
      <c r="O44" s="355"/>
    </row>
    <row r="45" spans="1:15" x14ac:dyDescent="0.2">
      <c r="B45" s="72" t="s">
        <v>27</v>
      </c>
      <c r="C45" s="604" t="s">
        <v>290</v>
      </c>
      <c r="D45" s="73"/>
      <c r="E45" s="605"/>
      <c r="F45" s="355"/>
      <c r="G45" s="355"/>
      <c r="H45" s="355"/>
      <c r="I45" s="355"/>
      <c r="J45" s="355"/>
      <c r="K45" s="355"/>
      <c r="L45" s="355"/>
      <c r="M45" s="355"/>
      <c r="N45" s="355"/>
      <c r="O45" s="355"/>
    </row>
    <row r="46" spans="1:15" x14ac:dyDescent="0.2">
      <c r="B46" s="72" t="s">
        <v>28</v>
      </c>
      <c r="C46" s="604" t="s">
        <v>291</v>
      </c>
      <c r="D46" s="73"/>
      <c r="E46" s="605"/>
      <c r="F46" s="355"/>
      <c r="G46" s="355"/>
      <c r="H46" s="355"/>
      <c r="I46" s="355"/>
      <c r="J46" s="355"/>
      <c r="K46" s="355"/>
      <c r="L46" s="355"/>
      <c r="M46" s="355"/>
      <c r="N46" s="355"/>
      <c r="O46" s="355"/>
    </row>
    <row r="47" spans="1:15" x14ac:dyDescent="0.2">
      <c r="B47" s="72" t="s">
        <v>29</v>
      </c>
      <c r="C47" s="606" t="s">
        <v>292</v>
      </c>
      <c r="D47" s="73"/>
      <c r="E47" s="605"/>
      <c r="F47" s="355"/>
      <c r="G47" s="355"/>
      <c r="H47" s="355"/>
      <c r="I47" s="355"/>
      <c r="J47" s="355"/>
      <c r="K47" s="355"/>
      <c r="L47" s="355"/>
      <c r="M47" s="355"/>
      <c r="N47" s="355"/>
      <c r="O47" s="355"/>
    </row>
    <row r="48" spans="1:15" x14ac:dyDescent="0.2">
      <c r="A48" s="17"/>
      <c r="B48" s="72" t="s">
        <v>30</v>
      </c>
      <c r="C48" s="604" t="s">
        <v>924</v>
      </c>
      <c r="D48" s="73"/>
      <c r="E48" s="605"/>
      <c r="F48" s="355"/>
      <c r="G48" s="355"/>
      <c r="H48" s="355"/>
      <c r="I48" s="355"/>
      <c r="J48" s="355"/>
      <c r="K48" s="355"/>
      <c r="L48" s="355"/>
      <c r="M48" s="355"/>
      <c r="N48" s="355"/>
      <c r="O48" s="355"/>
    </row>
    <row r="49" spans="1:15" x14ac:dyDescent="0.2">
      <c r="A49" s="17"/>
      <c r="B49" s="72" t="s">
        <v>31</v>
      </c>
      <c r="C49" s="604" t="s">
        <v>923</v>
      </c>
      <c r="D49" s="73"/>
      <c r="E49" s="605"/>
      <c r="F49" s="355"/>
      <c r="G49" s="355"/>
      <c r="H49" s="355"/>
      <c r="I49" s="355"/>
      <c r="J49" s="355"/>
      <c r="K49" s="355"/>
      <c r="L49" s="355"/>
      <c r="M49" s="355"/>
      <c r="N49" s="355"/>
      <c r="O49" s="355"/>
    </row>
    <row r="50" spans="1:15" x14ac:dyDescent="0.2">
      <c r="A50" s="17"/>
      <c r="B50" s="72" t="s">
        <v>32</v>
      </c>
      <c r="C50" s="730" t="s">
        <v>293</v>
      </c>
      <c r="D50" s="73"/>
      <c r="E50" s="605"/>
      <c r="F50" s="355"/>
      <c r="G50" s="355"/>
      <c r="H50" s="355"/>
      <c r="I50" s="355"/>
      <c r="J50" s="355"/>
      <c r="K50" s="355"/>
      <c r="L50" s="355"/>
      <c r="M50" s="355"/>
      <c r="N50" s="355"/>
      <c r="O50" s="355"/>
    </row>
    <row r="51" spans="1:15" x14ac:dyDescent="0.2">
      <c r="A51" s="17"/>
      <c r="B51" s="72" t="s">
        <v>33</v>
      </c>
      <c r="C51" s="604" t="s">
        <v>925</v>
      </c>
      <c r="D51" s="73"/>
      <c r="E51" s="605"/>
      <c r="F51" s="355"/>
      <c r="G51" s="355"/>
      <c r="H51" s="355"/>
      <c r="I51" s="355"/>
      <c r="J51" s="355"/>
      <c r="K51" s="355"/>
      <c r="L51" s="355"/>
      <c r="M51" s="355"/>
      <c r="N51" s="355"/>
      <c r="O51" s="355"/>
    </row>
    <row r="52" spans="1:15" x14ac:dyDescent="0.2">
      <c r="A52" s="17"/>
      <c r="B52" s="72" t="s">
        <v>34</v>
      </c>
      <c r="C52" s="730" t="s">
        <v>357</v>
      </c>
      <c r="D52" s="73"/>
      <c r="E52" s="605"/>
      <c r="F52" s="355"/>
      <c r="G52" s="355"/>
      <c r="H52" s="355"/>
      <c r="I52" s="355"/>
      <c r="J52" s="355"/>
      <c r="K52" s="355"/>
      <c r="L52" s="355"/>
      <c r="M52" s="355"/>
      <c r="N52" s="355"/>
      <c r="O52" s="355"/>
    </row>
    <row r="53" spans="1:15" x14ac:dyDescent="0.2">
      <c r="A53" s="17"/>
      <c r="B53" s="72" t="s">
        <v>926</v>
      </c>
      <c r="C53" s="730" t="s">
        <v>294</v>
      </c>
      <c r="D53" s="73"/>
      <c r="E53" s="605"/>
      <c r="F53" s="355"/>
      <c r="G53" s="355"/>
      <c r="H53" s="355"/>
      <c r="I53" s="355"/>
      <c r="J53" s="355"/>
      <c r="K53" s="355"/>
      <c r="L53" s="355"/>
      <c r="M53" s="355"/>
      <c r="N53" s="355"/>
      <c r="O53" s="355"/>
    </row>
    <row r="54" spans="1:15" x14ac:dyDescent="0.2">
      <c r="A54" s="17"/>
      <c r="B54" s="72" t="s">
        <v>928</v>
      </c>
      <c r="C54" s="730" t="s">
        <v>295</v>
      </c>
      <c r="D54" s="73"/>
      <c r="E54" s="605"/>
      <c r="F54" s="355"/>
      <c r="G54" s="355"/>
      <c r="H54" s="355"/>
      <c r="I54" s="355"/>
      <c r="J54" s="355"/>
      <c r="K54" s="355"/>
      <c r="L54" s="355"/>
      <c r="M54" s="355"/>
      <c r="N54" s="355"/>
      <c r="O54" s="355"/>
    </row>
    <row r="55" spans="1:15" x14ac:dyDescent="0.2">
      <c r="A55" s="17"/>
      <c r="B55" s="72" t="s">
        <v>35</v>
      </c>
      <c r="C55" s="730" t="s">
        <v>296</v>
      </c>
      <c r="D55" s="73"/>
      <c r="E55" s="605"/>
      <c r="F55" s="355"/>
      <c r="G55" s="355"/>
      <c r="H55" s="355"/>
      <c r="I55" s="355"/>
      <c r="J55" s="355"/>
      <c r="K55" s="355"/>
      <c r="L55" s="355"/>
      <c r="M55" s="355"/>
      <c r="N55" s="355"/>
      <c r="O55" s="355"/>
    </row>
    <row r="56" spans="1:15" x14ac:dyDescent="0.2">
      <c r="A56" s="16"/>
      <c r="B56" s="731" t="s">
        <v>931</v>
      </c>
      <c r="C56" s="732" t="s">
        <v>934</v>
      </c>
      <c r="D56" s="732"/>
      <c r="E56" s="605"/>
      <c r="F56" s="607"/>
      <c r="G56" s="608"/>
      <c r="H56" s="608"/>
      <c r="I56" s="608"/>
      <c r="J56" s="608"/>
      <c r="K56" s="608"/>
      <c r="L56" s="608"/>
      <c r="M56" s="608"/>
      <c r="N56" s="608"/>
      <c r="O56" s="608"/>
    </row>
    <row r="57" spans="1:15" x14ac:dyDescent="0.2">
      <c r="A57" s="16"/>
      <c r="B57" s="731" t="s">
        <v>933</v>
      </c>
      <c r="C57" s="732" t="s">
        <v>932</v>
      </c>
      <c r="D57" s="732"/>
      <c r="E57" s="732"/>
      <c r="F57" s="607"/>
      <c r="G57" s="610"/>
      <c r="H57" s="610"/>
      <c r="I57" s="610"/>
      <c r="J57" s="610"/>
      <c r="K57" s="610"/>
      <c r="L57" s="610"/>
      <c r="M57" s="610"/>
      <c r="N57" s="610"/>
      <c r="O57" s="610"/>
    </row>
    <row r="58" spans="1:15" x14ac:dyDescent="0.2">
      <c r="F58" s="332"/>
      <c r="G58" s="332"/>
      <c r="H58" s="332"/>
      <c r="I58" s="332"/>
      <c r="J58" s="332"/>
      <c r="K58" s="332"/>
      <c r="L58" s="332"/>
      <c r="M58" s="332"/>
      <c r="N58" s="332"/>
      <c r="O58" s="332"/>
    </row>
    <row r="59" spans="1:15" ht="15.75" x14ac:dyDescent="0.2">
      <c r="A59" s="66" t="s">
        <v>882</v>
      </c>
      <c r="B59" s="66" t="s">
        <v>885</v>
      </c>
      <c r="C59" s="66"/>
      <c r="D59" s="66"/>
      <c r="E59" s="66"/>
      <c r="F59" s="335"/>
      <c r="G59" s="335"/>
      <c r="H59" s="335"/>
      <c r="I59" s="335"/>
      <c r="J59" s="335"/>
      <c r="K59" s="335"/>
      <c r="L59" s="332"/>
      <c r="M59" s="332"/>
      <c r="N59" s="332"/>
      <c r="O59" s="332"/>
    </row>
    <row r="60" spans="1:15" x14ac:dyDescent="0.2">
      <c r="F60" s="332"/>
      <c r="G60" s="332"/>
      <c r="H60" s="332"/>
      <c r="I60" s="332"/>
      <c r="J60" s="332"/>
      <c r="K60" s="332"/>
      <c r="L60" s="332"/>
      <c r="M60" s="332"/>
      <c r="N60" s="332"/>
      <c r="O60" s="332"/>
    </row>
    <row r="61" spans="1:15" x14ac:dyDescent="0.2">
      <c r="B61" s="72" t="s">
        <v>18</v>
      </c>
      <c r="C61" s="604" t="s">
        <v>297</v>
      </c>
      <c r="D61" s="73"/>
      <c r="E61" s="605"/>
      <c r="F61" s="355"/>
      <c r="G61" s="355"/>
      <c r="H61" s="355"/>
      <c r="I61" s="355"/>
      <c r="J61" s="355"/>
      <c r="K61" s="355"/>
      <c r="L61" s="355"/>
      <c r="M61" s="355"/>
      <c r="N61" s="355"/>
      <c r="O61" s="355"/>
    </row>
    <row r="62" spans="1:15" x14ac:dyDescent="0.2">
      <c r="B62" s="72" t="s">
        <v>19</v>
      </c>
      <c r="C62" s="604" t="s">
        <v>284</v>
      </c>
      <c r="D62" s="73"/>
      <c r="E62" s="605"/>
      <c r="F62" s="355"/>
      <c r="G62" s="355"/>
      <c r="H62" s="355"/>
      <c r="I62" s="355"/>
      <c r="J62" s="355"/>
      <c r="K62" s="355"/>
      <c r="L62" s="355"/>
      <c r="M62" s="355"/>
      <c r="N62" s="355"/>
      <c r="O62" s="355"/>
    </row>
    <row r="63" spans="1:15" x14ac:dyDescent="0.2">
      <c r="B63" s="72" t="s">
        <v>20</v>
      </c>
      <c r="C63" s="604" t="s">
        <v>355</v>
      </c>
      <c r="D63" s="73"/>
      <c r="E63" s="605"/>
      <c r="F63" s="355"/>
      <c r="G63" s="355"/>
      <c r="H63" s="355"/>
      <c r="I63" s="355"/>
      <c r="J63" s="355"/>
      <c r="K63" s="355"/>
      <c r="L63" s="355"/>
      <c r="M63" s="355"/>
      <c r="N63" s="355"/>
      <c r="O63" s="355"/>
    </row>
    <row r="64" spans="1:15" x14ac:dyDescent="0.2">
      <c r="B64" s="72" t="s">
        <v>21</v>
      </c>
      <c r="C64" s="604" t="s">
        <v>356</v>
      </c>
      <c r="D64" s="73"/>
      <c r="E64" s="605"/>
      <c r="F64" s="355"/>
      <c r="G64" s="355"/>
      <c r="H64" s="355"/>
      <c r="I64" s="355"/>
      <c r="J64" s="355"/>
      <c r="K64" s="355"/>
      <c r="L64" s="355"/>
      <c r="M64" s="355"/>
      <c r="N64" s="355"/>
      <c r="O64" s="355"/>
    </row>
    <row r="65" spans="1:15" x14ac:dyDescent="0.2">
      <c r="B65" s="72" t="s">
        <v>22</v>
      </c>
      <c r="C65" s="604" t="s">
        <v>285</v>
      </c>
      <c r="D65" s="73"/>
      <c r="E65" s="605"/>
      <c r="F65" s="355"/>
      <c r="G65" s="355"/>
      <c r="H65" s="355"/>
      <c r="I65" s="355"/>
      <c r="J65" s="355"/>
      <c r="K65" s="355"/>
      <c r="L65" s="355"/>
      <c r="M65" s="355"/>
      <c r="N65" s="355"/>
      <c r="O65" s="355"/>
    </row>
    <row r="66" spans="1:15" x14ac:dyDescent="0.2">
      <c r="B66" s="72" t="s">
        <v>23</v>
      </c>
      <c r="C66" s="604" t="s">
        <v>286</v>
      </c>
      <c r="D66" s="73"/>
      <c r="E66" s="605"/>
      <c r="F66" s="355"/>
      <c r="G66" s="355"/>
      <c r="H66" s="355"/>
      <c r="I66" s="355"/>
      <c r="J66" s="355"/>
      <c r="K66" s="355"/>
      <c r="L66" s="355"/>
      <c r="M66" s="355"/>
      <c r="N66" s="355"/>
      <c r="O66" s="355"/>
    </row>
    <row r="67" spans="1:15" x14ac:dyDescent="0.2">
      <c r="B67" s="72" t="s">
        <v>24</v>
      </c>
      <c r="C67" s="604" t="s">
        <v>287</v>
      </c>
      <c r="D67" s="73"/>
      <c r="E67" s="605"/>
      <c r="F67" s="355"/>
      <c r="G67" s="355"/>
      <c r="H67" s="355"/>
      <c r="I67" s="355"/>
      <c r="J67" s="355"/>
      <c r="K67" s="355"/>
      <c r="L67" s="355"/>
      <c r="M67" s="355"/>
      <c r="N67" s="355"/>
      <c r="O67" s="355"/>
    </row>
    <row r="68" spans="1:15" x14ac:dyDescent="0.2">
      <c r="B68" s="72" t="s">
        <v>25</v>
      </c>
      <c r="C68" s="604" t="s">
        <v>289</v>
      </c>
      <c r="D68" s="73"/>
      <c r="E68" s="605"/>
      <c r="F68" s="355"/>
      <c r="G68" s="355"/>
      <c r="H68" s="355"/>
      <c r="I68" s="355"/>
      <c r="J68" s="355"/>
      <c r="K68" s="355"/>
      <c r="L68" s="355"/>
      <c r="M68" s="355"/>
      <c r="N68" s="355"/>
      <c r="O68" s="355"/>
    </row>
    <row r="69" spans="1:15" x14ac:dyDescent="0.2">
      <c r="B69" s="72" t="s">
        <v>26</v>
      </c>
      <c r="C69" s="604" t="s">
        <v>288</v>
      </c>
      <c r="D69" s="73"/>
      <c r="E69" s="605"/>
      <c r="F69" s="355"/>
      <c r="G69" s="355"/>
      <c r="H69" s="355"/>
      <c r="I69" s="355"/>
      <c r="J69" s="355"/>
      <c r="K69" s="355"/>
      <c r="L69" s="355"/>
      <c r="M69" s="355"/>
      <c r="N69" s="355"/>
      <c r="O69" s="355"/>
    </row>
    <row r="70" spans="1:15" x14ac:dyDescent="0.2">
      <c r="B70" s="72" t="s">
        <v>27</v>
      </c>
      <c r="C70" s="604" t="s">
        <v>290</v>
      </c>
      <c r="D70" s="73"/>
      <c r="E70" s="605"/>
      <c r="F70" s="355"/>
      <c r="G70" s="355"/>
      <c r="H70" s="355"/>
      <c r="I70" s="355"/>
      <c r="J70" s="355"/>
      <c r="K70" s="355"/>
      <c r="L70" s="355"/>
      <c r="M70" s="355"/>
      <c r="N70" s="355"/>
      <c r="O70" s="355"/>
    </row>
    <row r="71" spans="1:15" x14ac:dyDescent="0.2">
      <c r="B71" s="72" t="s">
        <v>28</v>
      </c>
      <c r="C71" s="604" t="s">
        <v>291</v>
      </c>
      <c r="D71" s="73"/>
      <c r="E71" s="605"/>
      <c r="F71" s="355"/>
      <c r="G71" s="355"/>
      <c r="H71" s="355"/>
      <c r="I71" s="355"/>
      <c r="J71" s="355"/>
      <c r="K71" s="355"/>
      <c r="L71" s="355"/>
      <c r="M71" s="355"/>
      <c r="N71" s="355"/>
      <c r="O71" s="355"/>
    </row>
    <row r="72" spans="1:15" x14ac:dyDescent="0.2">
      <c r="A72" s="17"/>
      <c r="B72" s="72" t="s">
        <v>29</v>
      </c>
      <c r="C72" s="606" t="s">
        <v>292</v>
      </c>
      <c r="D72" s="73"/>
      <c r="E72" s="605"/>
      <c r="F72" s="355"/>
      <c r="G72" s="355"/>
      <c r="H72" s="355"/>
      <c r="I72" s="355"/>
      <c r="J72" s="355"/>
      <c r="K72" s="355"/>
      <c r="L72" s="355"/>
      <c r="M72" s="355"/>
      <c r="N72" s="355"/>
      <c r="O72" s="355"/>
    </row>
    <row r="73" spans="1:15" x14ac:dyDescent="0.2">
      <c r="A73" s="17"/>
      <c r="B73" s="72" t="s">
        <v>30</v>
      </c>
      <c r="C73" s="604" t="s">
        <v>924</v>
      </c>
      <c r="D73" s="73"/>
      <c r="E73" s="605"/>
      <c r="F73" s="355"/>
      <c r="G73" s="355"/>
      <c r="H73" s="355"/>
      <c r="I73" s="355"/>
      <c r="J73" s="355"/>
      <c r="K73" s="355"/>
      <c r="L73" s="355"/>
      <c r="M73" s="355"/>
      <c r="N73" s="355"/>
      <c r="O73" s="355"/>
    </row>
    <row r="74" spans="1:15" x14ac:dyDescent="0.2">
      <c r="A74" s="17"/>
      <c r="B74" s="72" t="s">
        <v>31</v>
      </c>
      <c r="C74" s="604" t="s">
        <v>923</v>
      </c>
      <c r="D74" s="73"/>
      <c r="E74" s="605"/>
      <c r="F74" s="355"/>
      <c r="G74" s="355"/>
      <c r="H74" s="355"/>
      <c r="I74" s="355"/>
      <c r="J74" s="355"/>
      <c r="K74" s="355"/>
      <c r="L74" s="355"/>
      <c r="M74" s="355"/>
      <c r="N74" s="355"/>
      <c r="O74" s="355"/>
    </row>
    <row r="75" spans="1:15" x14ac:dyDescent="0.2">
      <c r="A75" s="17"/>
      <c r="B75" s="72" t="s">
        <v>32</v>
      </c>
      <c r="C75" s="730" t="s">
        <v>293</v>
      </c>
      <c r="D75" s="73"/>
      <c r="E75" s="605"/>
      <c r="F75" s="355"/>
      <c r="G75" s="355"/>
      <c r="H75" s="355"/>
      <c r="I75" s="355"/>
      <c r="J75" s="355"/>
      <c r="K75" s="355"/>
      <c r="L75" s="355"/>
      <c r="M75" s="355"/>
      <c r="N75" s="355"/>
      <c r="O75" s="355"/>
    </row>
    <row r="76" spans="1:15" x14ac:dyDescent="0.2">
      <c r="A76" s="17"/>
      <c r="B76" s="72" t="s">
        <v>33</v>
      </c>
      <c r="C76" s="604" t="s">
        <v>925</v>
      </c>
      <c r="D76" s="73"/>
      <c r="E76" s="605"/>
      <c r="F76" s="355"/>
      <c r="G76" s="355"/>
      <c r="H76" s="355"/>
      <c r="I76" s="355"/>
      <c r="J76" s="355"/>
      <c r="K76" s="355"/>
      <c r="L76" s="355"/>
      <c r="M76" s="355"/>
      <c r="N76" s="355"/>
      <c r="O76" s="355"/>
    </row>
    <row r="77" spans="1:15" x14ac:dyDescent="0.2">
      <c r="A77" s="17"/>
      <c r="B77" s="72" t="s">
        <v>34</v>
      </c>
      <c r="C77" s="730" t="s">
        <v>357</v>
      </c>
      <c r="D77" s="73"/>
      <c r="E77" s="605"/>
      <c r="F77" s="355"/>
      <c r="G77" s="355"/>
      <c r="H77" s="355"/>
      <c r="I77" s="355"/>
      <c r="J77" s="355"/>
      <c r="K77" s="355"/>
      <c r="L77" s="355"/>
      <c r="M77" s="355"/>
      <c r="N77" s="355"/>
      <c r="O77" s="355"/>
    </row>
    <row r="78" spans="1:15" x14ac:dyDescent="0.2">
      <c r="A78" s="17"/>
      <c r="B78" s="72" t="s">
        <v>926</v>
      </c>
      <c r="C78" s="730" t="s">
        <v>294</v>
      </c>
      <c r="D78" s="73"/>
      <c r="E78" s="605"/>
      <c r="F78" s="355"/>
      <c r="G78" s="355"/>
      <c r="H78" s="355"/>
      <c r="I78" s="355"/>
      <c r="J78" s="355"/>
      <c r="K78" s="355"/>
      <c r="L78" s="355"/>
      <c r="M78" s="355"/>
      <c r="N78" s="355"/>
      <c r="O78" s="355"/>
    </row>
    <row r="79" spans="1:15" x14ac:dyDescent="0.2">
      <c r="A79" s="17"/>
      <c r="B79" s="72" t="s">
        <v>928</v>
      </c>
      <c r="C79" s="730" t="s">
        <v>295</v>
      </c>
      <c r="D79" s="73"/>
      <c r="E79" s="605"/>
      <c r="F79" s="355"/>
      <c r="G79" s="355"/>
      <c r="H79" s="355"/>
      <c r="I79" s="355"/>
      <c r="J79" s="355"/>
      <c r="K79" s="355"/>
      <c r="L79" s="355"/>
      <c r="M79" s="355"/>
      <c r="N79" s="355"/>
      <c r="O79" s="355"/>
    </row>
    <row r="80" spans="1:15" x14ac:dyDescent="0.2">
      <c r="A80" s="17"/>
      <c r="B80" s="72" t="s">
        <v>35</v>
      </c>
      <c r="C80" s="730" t="s">
        <v>296</v>
      </c>
      <c r="D80" s="73"/>
      <c r="E80" s="605"/>
      <c r="F80" s="355"/>
      <c r="G80" s="355"/>
      <c r="H80" s="355"/>
      <c r="I80" s="355"/>
      <c r="J80" s="355"/>
      <c r="K80" s="355"/>
      <c r="L80" s="355"/>
      <c r="M80" s="355"/>
      <c r="N80" s="355"/>
      <c r="O80" s="355"/>
    </row>
    <row r="81" spans="1:15" x14ac:dyDescent="0.2">
      <c r="A81" s="16"/>
      <c r="B81" s="731" t="s">
        <v>931</v>
      </c>
      <c r="C81" s="732" t="s">
        <v>934</v>
      </c>
      <c r="D81" s="732"/>
      <c r="E81" s="605"/>
      <c r="F81" s="607"/>
      <c r="G81" s="608"/>
      <c r="H81" s="608"/>
      <c r="I81" s="608"/>
      <c r="J81" s="608"/>
      <c r="K81" s="608"/>
      <c r="L81" s="608"/>
      <c r="M81" s="608"/>
      <c r="N81" s="608"/>
      <c r="O81" s="608"/>
    </row>
    <row r="82" spans="1:15" x14ac:dyDescent="0.2">
      <c r="A82" s="16"/>
      <c r="B82" s="731" t="s">
        <v>933</v>
      </c>
      <c r="C82" s="732" t="s">
        <v>932</v>
      </c>
      <c r="D82" s="732"/>
      <c r="E82" s="732"/>
      <c r="F82" s="607"/>
      <c r="G82" s="610"/>
      <c r="H82" s="610"/>
      <c r="I82" s="610"/>
      <c r="J82" s="610"/>
      <c r="K82" s="610"/>
      <c r="L82" s="610"/>
      <c r="M82" s="610"/>
      <c r="N82" s="610"/>
      <c r="O82" s="610"/>
    </row>
    <row r="83" spans="1:15" x14ac:dyDescent="0.2">
      <c r="F83" s="332"/>
      <c r="G83" s="332"/>
      <c r="H83" s="332"/>
      <c r="I83" s="332"/>
      <c r="J83" s="332"/>
      <c r="K83" s="332"/>
      <c r="L83" s="332"/>
      <c r="M83" s="332"/>
      <c r="N83" s="332"/>
      <c r="O83" s="332"/>
    </row>
    <row r="84" spans="1:15" ht="15.75" x14ac:dyDescent="0.2">
      <c r="A84" s="50" t="s">
        <v>1211</v>
      </c>
      <c r="B84" s="50"/>
      <c r="C84" s="50"/>
      <c r="D84" s="50"/>
      <c r="E84" s="50"/>
      <c r="F84" s="333"/>
      <c r="G84" s="333"/>
      <c r="H84" s="333"/>
      <c r="I84" s="333"/>
      <c r="J84" s="333"/>
      <c r="K84" s="333"/>
      <c r="L84" s="332"/>
      <c r="M84" s="332"/>
      <c r="N84" s="332"/>
      <c r="O84" s="332"/>
    </row>
    <row r="85" spans="1:15" x14ac:dyDescent="0.2">
      <c r="F85" s="332"/>
      <c r="G85" s="332"/>
      <c r="H85" s="332"/>
      <c r="I85" s="332"/>
      <c r="J85" s="332"/>
      <c r="K85" s="332"/>
      <c r="L85" s="332"/>
      <c r="M85" s="332"/>
      <c r="N85" s="332"/>
      <c r="O85" s="332"/>
    </row>
    <row r="86" spans="1:15" ht="15.75" x14ac:dyDescent="0.2">
      <c r="A86" s="66" t="s">
        <v>80</v>
      </c>
      <c r="B86" s="66" t="s">
        <v>883</v>
      </c>
      <c r="C86" s="40"/>
      <c r="D86" s="40"/>
      <c r="E86" s="40"/>
      <c r="F86" s="334"/>
      <c r="G86" s="334"/>
      <c r="H86" s="334"/>
      <c r="I86" s="334"/>
      <c r="J86" s="334"/>
      <c r="K86" s="334"/>
      <c r="L86" s="332"/>
      <c r="M86" s="332"/>
      <c r="N86" s="332"/>
      <c r="O86" s="332"/>
    </row>
    <row r="87" spans="1:15" x14ac:dyDescent="0.2">
      <c r="F87" s="331"/>
      <c r="G87" s="331"/>
      <c r="H87" s="331"/>
      <c r="I87" s="331"/>
      <c r="J87" s="331"/>
      <c r="K87" s="331"/>
      <c r="L87" s="331"/>
      <c r="M87" s="331"/>
      <c r="N87" s="331"/>
      <c r="O87" s="331"/>
    </row>
    <row r="88" spans="1:15" x14ac:dyDescent="0.2">
      <c r="B88" s="72" t="s">
        <v>18</v>
      </c>
      <c r="C88" s="604" t="s">
        <v>297</v>
      </c>
      <c r="D88" s="73"/>
      <c r="E88" s="605"/>
      <c r="F88" s="355"/>
      <c r="G88" s="355"/>
      <c r="H88" s="355"/>
      <c r="I88" s="355"/>
      <c r="J88" s="355"/>
      <c r="K88" s="355"/>
      <c r="L88" s="355"/>
      <c r="M88" s="355"/>
      <c r="N88" s="355"/>
      <c r="O88" s="355"/>
    </row>
    <row r="89" spans="1:15" x14ac:dyDescent="0.2">
      <c r="B89" s="72" t="s">
        <v>19</v>
      </c>
      <c r="C89" s="604" t="s">
        <v>284</v>
      </c>
      <c r="D89" s="73"/>
      <c r="E89" s="605"/>
      <c r="F89" s="355"/>
      <c r="G89" s="355"/>
      <c r="H89" s="355"/>
      <c r="I89" s="355"/>
      <c r="J89" s="355"/>
      <c r="K89" s="355"/>
      <c r="L89" s="355"/>
      <c r="M89" s="355"/>
      <c r="N89" s="355"/>
      <c r="O89" s="355"/>
    </row>
    <row r="90" spans="1:15" x14ac:dyDescent="0.2">
      <c r="B90" s="72" t="s">
        <v>20</v>
      </c>
      <c r="C90" s="604" t="s">
        <v>355</v>
      </c>
      <c r="D90" s="73"/>
      <c r="E90" s="605"/>
      <c r="F90" s="355"/>
      <c r="G90" s="355"/>
      <c r="H90" s="355"/>
      <c r="I90" s="355"/>
      <c r="J90" s="355"/>
      <c r="K90" s="355"/>
      <c r="L90" s="355"/>
      <c r="M90" s="355"/>
      <c r="N90" s="355"/>
      <c r="O90" s="355"/>
    </row>
    <row r="91" spans="1:15" x14ac:dyDescent="0.2">
      <c r="B91" s="72" t="s">
        <v>21</v>
      </c>
      <c r="C91" s="604" t="s">
        <v>356</v>
      </c>
      <c r="D91" s="73"/>
      <c r="E91" s="605"/>
      <c r="F91" s="355"/>
      <c r="G91" s="355"/>
      <c r="H91" s="355"/>
      <c r="I91" s="355"/>
      <c r="J91" s="355"/>
      <c r="K91" s="355"/>
      <c r="L91" s="355"/>
      <c r="M91" s="355"/>
      <c r="N91" s="355"/>
      <c r="O91" s="355"/>
    </row>
    <row r="92" spans="1:15" x14ac:dyDescent="0.2">
      <c r="B92" s="72" t="s">
        <v>22</v>
      </c>
      <c r="C92" s="604" t="s">
        <v>285</v>
      </c>
      <c r="D92" s="73"/>
      <c r="E92" s="605"/>
      <c r="F92" s="355"/>
      <c r="G92" s="355"/>
      <c r="H92" s="355"/>
      <c r="I92" s="355"/>
      <c r="J92" s="355"/>
      <c r="K92" s="355"/>
      <c r="L92" s="355"/>
      <c r="M92" s="355"/>
      <c r="N92" s="355"/>
      <c r="O92" s="355"/>
    </row>
    <row r="93" spans="1:15" x14ac:dyDescent="0.2">
      <c r="B93" s="72" t="s">
        <v>23</v>
      </c>
      <c r="C93" s="604" t="s">
        <v>286</v>
      </c>
      <c r="D93" s="73"/>
      <c r="E93" s="605"/>
      <c r="F93" s="355"/>
      <c r="G93" s="355"/>
      <c r="H93" s="355"/>
      <c r="I93" s="355"/>
      <c r="J93" s="355"/>
      <c r="K93" s="355"/>
      <c r="L93" s="355"/>
      <c r="M93" s="355"/>
      <c r="N93" s="355"/>
      <c r="O93" s="355"/>
    </row>
    <row r="94" spans="1:15" x14ac:dyDescent="0.2">
      <c r="B94" s="72" t="s">
        <v>24</v>
      </c>
      <c r="C94" s="604" t="s">
        <v>287</v>
      </c>
      <c r="D94" s="73"/>
      <c r="E94" s="605"/>
      <c r="F94" s="355"/>
      <c r="G94" s="355"/>
      <c r="H94" s="355"/>
      <c r="I94" s="355"/>
      <c r="J94" s="355"/>
      <c r="K94" s="355"/>
      <c r="L94" s="355"/>
      <c r="M94" s="355"/>
      <c r="N94" s="355"/>
      <c r="O94" s="355"/>
    </row>
    <row r="95" spans="1:15" x14ac:dyDescent="0.2">
      <c r="B95" s="72" t="s">
        <v>25</v>
      </c>
      <c r="C95" s="604" t="s">
        <v>289</v>
      </c>
      <c r="D95" s="73"/>
      <c r="E95" s="605"/>
      <c r="F95" s="355"/>
      <c r="G95" s="355"/>
      <c r="H95" s="355"/>
      <c r="I95" s="355"/>
      <c r="J95" s="355"/>
      <c r="K95" s="355"/>
      <c r="L95" s="355"/>
      <c r="M95" s="355"/>
      <c r="N95" s="355"/>
      <c r="O95" s="355"/>
    </row>
    <row r="96" spans="1:15" x14ac:dyDescent="0.2">
      <c r="B96" s="72" t="s">
        <v>26</v>
      </c>
      <c r="C96" s="604" t="s">
        <v>288</v>
      </c>
      <c r="D96" s="73"/>
      <c r="E96" s="605"/>
      <c r="F96" s="355"/>
      <c r="G96" s="355"/>
      <c r="H96" s="355"/>
      <c r="I96" s="355"/>
      <c r="J96" s="355"/>
      <c r="K96" s="355"/>
      <c r="L96" s="355"/>
      <c r="M96" s="355"/>
      <c r="N96" s="355"/>
      <c r="O96" s="355"/>
    </row>
    <row r="97" spans="1:15" x14ac:dyDescent="0.2">
      <c r="B97" s="72" t="s">
        <v>27</v>
      </c>
      <c r="C97" s="604" t="s">
        <v>290</v>
      </c>
      <c r="D97" s="73"/>
      <c r="E97" s="605"/>
      <c r="F97" s="355"/>
      <c r="G97" s="355"/>
      <c r="H97" s="355"/>
      <c r="I97" s="355"/>
      <c r="J97" s="355"/>
      <c r="K97" s="355"/>
      <c r="L97" s="355"/>
      <c r="M97" s="355"/>
      <c r="N97" s="355"/>
      <c r="O97" s="355"/>
    </row>
    <row r="98" spans="1:15" x14ac:dyDescent="0.2">
      <c r="B98" s="72" t="s">
        <v>28</v>
      </c>
      <c r="C98" s="604" t="s">
        <v>291</v>
      </c>
      <c r="D98" s="73"/>
      <c r="E98" s="605"/>
      <c r="F98" s="355"/>
      <c r="G98" s="355"/>
      <c r="H98" s="355"/>
      <c r="I98" s="355"/>
      <c r="J98" s="355"/>
      <c r="K98" s="355"/>
      <c r="L98" s="355"/>
      <c r="M98" s="355"/>
      <c r="N98" s="355"/>
      <c r="O98" s="355"/>
    </row>
    <row r="99" spans="1:15" x14ac:dyDescent="0.2">
      <c r="B99" s="72" t="s">
        <v>29</v>
      </c>
      <c r="C99" s="606" t="s">
        <v>292</v>
      </c>
      <c r="D99" s="73"/>
      <c r="E99" s="605"/>
      <c r="F99" s="355"/>
      <c r="G99" s="355"/>
      <c r="H99" s="355"/>
      <c r="I99" s="355"/>
      <c r="J99" s="355"/>
      <c r="K99" s="355"/>
      <c r="L99" s="355"/>
      <c r="M99" s="355"/>
      <c r="N99" s="355"/>
      <c r="O99" s="355"/>
    </row>
    <row r="100" spans="1:15" x14ac:dyDescent="0.2">
      <c r="B100" s="72" t="s">
        <v>30</v>
      </c>
      <c r="C100" s="604" t="s">
        <v>924</v>
      </c>
      <c r="D100" s="73"/>
      <c r="E100" s="605"/>
      <c r="F100" s="355"/>
      <c r="G100" s="355"/>
      <c r="H100" s="355"/>
      <c r="I100" s="355"/>
      <c r="J100" s="355"/>
      <c r="K100" s="355"/>
      <c r="L100" s="355"/>
      <c r="M100" s="355"/>
      <c r="N100" s="355"/>
      <c r="O100" s="355"/>
    </row>
    <row r="101" spans="1:15" x14ac:dyDescent="0.2">
      <c r="B101" s="72" t="s">
        <v>31</v>
      </c>
      <c r="C101" s="604" t="s">
        <v>923</v>
      </c>
      <c r="D101" s="73"/>
      <c r="E101" s="605"/>
      <c r="F101" s="355"/>
      <c r="G101" s="355"/>
      <c r="H101" s="355"/>
      <c r="I101" s="355"/>
      <c r="J101" s="355"/>
      <c r="K101" s="355"/>
      <c r="L101" s="355"/>
      <c r="M101" s="355"/>
      <c r="N101" s="355"/>
      <c r="O101" s="355"/>
    </row>
    <row r="102" spans="1:15" x14ac:dyDescent="0.2">
      <c r="B102" s="72" t="s">
        <v>32</v>
      </c>
      <c r="C102" s="730" t="s">
        <v>293</v>
      </c>
      <c r="D102" s="73"/>
      <c r="E102" s="605"/>
      <c r="F102" s="355"/>
      <c r="G102" s="355"/>
      <c r="H102" s="355"/>
      <c r="I102" s="355"/>
      <c r="J102" s="355"/>
      <c r="K102" s="355"/>
      <c r="L102" s="355"/>
      <c r="M102" s="355"/>
      <c r="N102" s="355"/>
      <c r="O102" s="355"/>
    </row>
    <row r="103" spans="1:15" x14ac:dyDescent="0.2">
      <c r="B103" s="72" t="s">
        <v>33</v>
      </c>
      <c r="C103" s="604" t="s">
        <v>925</v>
      </c>
      <c r="D103" s="73"/>
      <c r="E103" s="605"/>
      <c r="F103" s="355"/>
      <c r="G103" s="355"/>
      <c r="H103" s="355"/>
      <c r="I103" s="355"/>
      <c r="J103" s="355"/>
      <c r="K103" s="355"/>
      <c r="L103" s="355"/>
      <c r="M103" s="355"/>
      <c r="N103" s="355"/>
      <c r="O103" s="355"/>
    </row>
    <row r="104" spans="1:15" x14ac:dyDescent="0.2">
      <c r="B104" s="72" t="s">
        <v>34</v>
      </c>
      <c r="C104" s="730" t="s">
        <v>357</v>
      </c>
      <c r="D104" s="73"/>
      <c r="E104" s="605"/>
      <c r="F104" s="355"/>
      <c r="G104" s="355"/>
      <c r="H104" s="355"/>
      <c r="I104" s="355"/>
      <c r="J104" s="355"/>
      <c r="K104" s="355"/>
      <c r="L104" s="355"/>
      <c r="M104" s="355"/>
      <c r="N104" s="355"/>
      <c r="O104" s="355"/>
    </row>
    <row r="105" spans="1:15" x14ac:dyDescent="0.2">
      <c r="B105" s="72" t="s">
        <v>926</v>
      </c>
      <c r="C105" s="730" t="s">
        <v>294</v>
      </c>
      <c r="D105" s="73"/>
      <c r="E105" s="605"/>
      <c r="F105" s="355"/>
      <c r="G105" s="355"/>
      <c r="H105" s="355"/>
      <c r="I105" s="355"/>
      <c r="J105" s="355"/>
      <c r="K105" s="355"/>
      <c r="L105" s="355"/>
      <c r="M105" s="355"/>
      <c r="N105" s="355"/>
      <c r="O105" s="355"/>
    </row>
    <row r="106" spans="1:15" x14ac:dyDescent="0.2">
      <c r="B106" s="72" t="s">
        <v>928</v>
      </c>
      <c r="C106" s="730" t="s">
        <v>295</v>
      </c>
      <c r="D106" s="73"/>
      <c r="E106" s="605"/>
      <c r="F106" s="355"/>
      <c r="G106" s="355"/>
      <c r="H106" s="355"/>
      <c r="I106" s="355"/>
      <c r="J106" s="355"/>
      <c r="K106" s="355"/>
      <c r="L106" s="355"/>
      <c r="M106" s="355"/>
      <c r="N106" s="355"/>
      <c r="O106" s="355"/>
    </row>
    <row r="107" spans="1:15" x14ac:dyDescent="0.2">
      <c r="B107" s="72" t="s">
        <v>35</v>
      </c>
      <c r="C107" s="730" t="s">
        <v>296</v>
      </c>
      <c r="D107" s="73"/>
      <c r="E107" s="605"/>
      <c r="F107" s="355"/>
      <c r="G107" s="355"/>
      <c r="H107" s="355"/>
      <c r="I107" s="355"/>
      <c r="J107" s="355"/>
      <c r="K107" s="355"/>
      <c r="L107" s="355"/>
      <c r="M107" s="355"/>
      <c r="N107" s="355"/>
      <c r="O107" s="355"/>
    </row>
    <row r="108" spans="1:15" x14ac:dyDescent="0.2">
      <c r="A108" s="5"/>
      <c r="B108" s="731" t="s">
        <v>931</v>
      </c>
      <c r="C108" s="732" t="s">
        <v>934</v>
      </c>
      <c r="D108" s="732"/>
      <c r="E108" s="605"/>
      <c r="F108" s="607"/>
      <c r="G108" s="608"/>
      <c r="H108" s="608"/>
      <c r="I108" s="608"/>
      <c r="J108" s="608"/>
      <c r="K108" s="608"/>
      <c r="L108" s="608"/>
      <c r="M108" s="608"/>
      <c r="N108" s="608"/>
      <c r="O108" s="608"/>
    </row>
    <row r="109" spans="1:15" x14ac:dyDescent="0.2">
      <c r="A109" s="5"/>
      <c r="B109" s="731" t="s">
        <v>933</v>
      </c>
      <c r="C109" s="732" t="s">
        <v>932</v>
      </c>
      <c r="D109" s="732"/>
      <c r="E109" s="732"/>
      <c r="F109" s="607"/>
      <c r="G109" s="610"/>
      <c r="H109" s="610"/>
      <c r="I109" s="610"/>
      <c r="J109" s="610"/>
      <c r="K109" s="610"/>
      <c r="L109" s="610"/>
      <c r="M109" s="610"/>
      <c r="N109" s="610"/>
      <c r="O109" s="610"/>
    </row>
    <row r="110" spans="1:15" x14ac:dyDescent="0.2">
      <c r="B110" s="17"/>
      <c r="C110" s="17"/>
      <c r="D110" s="17"/>
      <c r="E110" s="17"/>
      <c r="F110" s="331"/>
      <c r="G110" s="331"/>
      <c r="H110" s="331"/>
      <c r="I110" s="331"/>
      <c r="J110" s="331"/>
      <c r="K110" s="331"/>
      <c r="L110" s="331"/>
      <c r="M110" s="331"/>
      <c r="N110" s="331"/>
      <c r="O110" s="331"/>
    </row>
    <row r="111" spans="1:15" ht="15.75" x14ac:dyDescent="0.2">
      <c r="A111" s="66" t="s">
        <v>81</v>
      </c>
      <c r="B111" s="66" t="s">
        <v>884</v>
      </c>
      <c r="C111" s="66"/>
      <c r="D111" s="66"/>
      <c r="E111" s="66"/>
      <c r="F111" s="335"/>
      <c r="G111" s="335"/>
      <c r="H111" s="335"/>
      <c r="I111" s="335"/>
      <c r="J111" s="335"/>
      <c r="K111" s="335"/>
      <c r="L111" s="332"/>
      <c r="M111" s="332"/>
      <c r="N111" s="332"/>
      <c r="O111" s="332"/>
    </row>
    <row r="112" spans="1:15" x14ac:dyDescent="0.2">
      <c r="F112" s="332"/>
      <c r="G112" s="332"/>
      <c r="H112" s="332"/>
      <c r="I112" s="332"/>
      <c r="J112" s="332"/>
      <c r="K112" s="332"/>
      <c r="L112" s="332"/>
      <c r="M112" s="332"/>
      <c r="N112" s="332"/>
      <c r="O112" s="332"/>
    </row>
    <row r="113" spans="2:15" x14ac:dyDescent="0.2">
      <c r="B113" s="72" t="s">
        <v>18</v>
      </c>
      <c r="C113" s="604" t="s">
        <v>297</v>
      </c>
      <c r="D113" s="73"/>
      <c r="E113" s="605"/>
      <c r="F113" s="355"/>
      <c r="G113" s="355"/>
      <c r="H113" s="355"/>
      <c r="I113" s="355"/>
      <c r="J113" s="355"/>
      <c r="K113" s="355"/>
      <c r="L113" s="355"/>
      <c r="M113" s="355"/>
      <c r="N113" s="355"/>
      <c r="O113" s="355"/>
    </row>
    <row r="114" spans="2:15" x14ac:dyDescent="0.2">
      <c r="B114" s="72" t="s">
        <v>19</v>
      </c>
      <c r="C114" s="604" t="s">
        <v>284</v>
      </c>
      <c r="D114" s="73"/>
      <c r="E114" s="605"/>
      <c r="F114" s="355"/>
      <c r="G114" s="355"/>
      <c r="H114" s="355"/>
      <c r="I114" s="355"/>
      <c r="J114" s="355"/>
      <c r="K114" s="355"/>
      <c r="L114" s="355"/>
      <c r="M114" s="355"/>
      <c r="N114" s="355"/>
      <c r="O114" s="355"/>
    </row>
    <row r="115" spans="2:15" x14ac:dyDescent="0.2">
      <c r="B115" s="72" t="s">
        <v>20</v>
      </c>
      <c r="C115" s="604" t="s">
        <v>355</v>
      </c>
      <c r="D115" s="73"/>
      <c r="E115" s="605"/>
      <c r="F115" s="355"/>
      <c r="G115" s="355"/>
      <c r="H115" s="355"/>
      <c r="I115" s="355"/>
      <c r="J115" s="355"/>
      <c r="K115" s="355"/>
      <c r="L115" s="355"/>
      <c r="M115" s="355"/>
      <c r="N115" s="355"/>
      <c r="O115" s="355"/>
    </row>
    <row r="116" spans="2:15" x14ac:dyDescent="0.2">
      <c r="B116" s="72" t="s">
        <v>21</v>
      </c>
      <c r="C116" s="604" t="s">
        <v>356</v>
      </c>
      <c r="D116" s="73"/>
      <c r="E116" s="605"/>
      <c r="F116" s="355"/>
      <c r="G116" s="355"/>
      <c r="H116" s="355"/>
      <c r="I116" s="355"/>
      <c r="J116" s="355"/>
      <c r="K116" s="355"/>
      <c r="L116" s="355"/>
      <c r="M116" s="355"/>
      <c r="N116" s="355"/>
      <c r="O116" s="355"/>
    </row>
    <row r="117" spans="2:15" x14ac:dyDescent="0.2">
      <c r="B117" s="72" t="s">
        <v>22</v>
      </c>
      <c r="C117" s="604" t="s">
        <v>285</v>
      </c>
      <c r="D117" s="73"/>
      <c r="E117" s="605"/>
      <c r="F117" s="355"/>
      <c r="G117" s="355"/>
      <c r="H117" s="355"/>
      <c r="I117" s="355"/>
      <c r="J117" s="355"/>
      <c r="K117" s="355"/>
      <c r="L117" s="355"/>
      <c r="M117" s="355"/>
      <c r="N117" s="355"/>
      <c r="O117" s="355"/>
    </row>
    <row r="118" spans="2:15" x14ac:dyDescent="0.2">
      <c r="B118" s="72" t="s">
        <v>23</v>
      </c>
      <c r="C118" s="604" t="s">
        <v>286</v>
      </c>
      <c r="D118" s="73"/>
      <c r="E118" s="605"/>
      <c r="F118" s="355"/>
      <c r="G118" s="355"/>
      <c r="H118" s="355"/>
      <c r="I118" s="355"/>
      <c r="J118" s="355"/>
      <c r="K118" s="355"/>
      <c r="L118" s="355"/>
      <c r="M118" s="355"/>
      <c r="N118" s="355"/>
      <c r="O118" s="355"/>
    </row>
    <row r="119" spans="2:15" x14ac:dyDescent="0.2">
      <c r="B119" s="72" t="s">
        <v>24</v>
      </c>
      <c r="C119" s="604" t="s">
        <v>287</v>
      </c>
      <c r="D119" s="73"/>
      <c r="E119" s="605"/>
      <c r="F119" s="355"/>
      <c r="G119" s="355"/>
      <c r="H119" s="355"/>
      <c r="I119" s="355"/>
      <c r="J119" s="355"/>
      <c r="K119" s="355"/>
      <c r="L119" s="355"/>
      <c r="M119" s="355"/>
      <c r="N119" s="355"/>
      <c r="O119" s="355"/>
    </row>
    <row r="120" spans="2:15" x14ac:dyDescent="0.2">
      <c r="B120" s="72" t="s">
        <v>25</v>
      </c>
      <c r="C120" s="604" t="s">
        <v>289</v>
      </c>
      <c r="D120" s="73"/>
      <c r="E120" s="605"/>
      <c r="F120" s="355"/>
      <c r="G120" s="355"/>
      <c r="H120" s="355"/>
      <c r="I120" s="355"/>
      <c r="J120" s="355"/>
      <c r="K120" s="355"/>
      <c r="L120" s="355"/>
      <c r="M120" s="355"/>
      <c r="N120" s="355"/>
      <c r="O120" s="355"/>
    </row>
    <row r="121" spans="2:15" x14ac:dyDescent="0.2">
      <c r="B121" s="72" t="s">
        <v>26</v>
      </c>
      <c r="C121" s="604" t="s">
        <v>288</v>
      </c>
      <c r="D121" s="73"/>
      <c r="E121" s="605"/>
      <c r="F121" s="355"/>
      <c r="G121" s="355"/>
      <c r="H121" s="355"/>
      <c r="I121" s="355"/>
      <c r="J121" s="355"/>
      <c r="K121" s="355"/>
      <c r="L121" s="355"/>
      <c r="M121" s="355"/>
      <c r="N121" s="355"/>
      <c r="O121" s="355"/>
    </row>
    <row r="122" spans="2:15" x14ac:dyDescent="0.2">
      <c r="B122" s="72" t="s">
        <v>27</v>
      </c>
      <c r="C122" s="604" t="s">
        <v>290</v>
      </c>
      <c r="D122" s="73"/>
      <c r="E122" s="605"/>
      <c r="F122" s="355"/>
      <c r="G122" s="355"/>
      <c r="H122" s="355"/>
      <c r="I122" s="355"/>
      <c r="J122" s="355"/>
      <c r="K122" s="355"/>
      <c r="L122" s="355"/>
      <c r="M122" s="355"/>
      <c r="N122" s="355"/>
      <c r="O122" s="355"/>
    </row>
    <row r="123" spans="2:15" x14ac:dyDescent="0.2">
      <c r="B123" s="72" t="s">
        <v>28</v>
      </c>
      <c r="C123" s="604" t="s">
        <v>291</v>
      </c>
      <c r="D123" s="73"/>
      <c r="E123" s="605"/>
      <c r="F123" s="355"/>
      <c r="G123" s="355"/>
      <c r="H123" s="355"/>
      <c r="I123" s="355"/>
      <c r="J123" s="355"/>
      <c r="K123" s="355"/>
      <c r="L123" s="355"/>
      <c r="M123" s="355"/>
      <c r="N123" s="355"/>
      <c r="O123" s="355"/>
    </row>
    <row r="124" spans="2:15" x14ac:dyDescent="0.2">
      <c r="B124" s="72" t="s">
        <v>29</v>
      </c>
      <c r="C124" s="606" t="s">
        <v>292</v>
      </c>
      <c r="D124" s="73"/>
      <c r="E124" s="605"/>
      <c r="F124" s="355"/>
      <c r="G124" s="355"/>
      <c r="H124" s="355"/>
      <c r="I124" s="355"/>
      <c r="J124" s="355"/>
      <c r="K124" s="355"/>
      <c r="L124" s="355"/>
      <c r="M124" s="355"/>
      <c r="N124" s="355"/>
      <c r="O124" s="355"/>
    </row>
    <row r="125" spans="2:15" x14ac:dyDescent="0.2">
      <c r="B125" s="72" t="s">
        <v>30</v>
      </c>
      <c r="C125" s="604" t="s">
        <v>924</v>
      </c>
      <c r="D125" s="73"/>
      <c r="E125" s="605"/>
      <c r="F125" s="355"/>
      <c r="G125" s="355"/>
      <c r="H125" s="355"/>
      <c r="I125" s="355"/>
      <c r="J125" s="355"/>
      <c r="K125" s="355"/>
      <c r="L125" s="355"/>
      <c r="M125" s="355"/>
      <c r="N125" s="355"/>
      <c r="O125" s="355"/>
    </row>
    <row r="126" spans="2:15" x14ac:dyDescent="0.2">
      <c r="B126" s="72" t="s">
        <v>31</v>
      </c>
      <c r="C126" s="604" t="s">
        <v>923</v>
      </c>
      <c r="D126" s="73"/>
      <c r="E126" s="605"/>
      <c r="F126" s="355"/>
      <c r="G126" s="355"/>
      <c r="H126" s="355"/>
      <c r="I126" s="355"/>
      <c r="J126" s="355"/>
      <c r="K126" s="355"/>
      <c r="L126" s="355"/>
      <c r="M126" s="355"/>
      <c r="N126" s="355"/>
      <c r="O126" s="355"/>
    </row>
    <row r="127" spans="2:15" x14ac:dyDescent="0.2">
      <c r="B127" s="72" t="s">
        <v>32</v>
      </c>
      <c r="C127" s="730" t="s">
        <v>293</v>
      </c>
      <c r="D127" s="73"/>
      <c r="E127" s="605"/>
      <c r="F127" s="355"/>
      <c r="G127" s="355"/>
      <c r="H127" s="355"/>
      <c r="I127" s="355"/>
      <c r="J127" s="355"/>
      <c r="K127" s="355"/>
      <c r="L127" s="355"/>
      <c r="M127" s="355"/>
      <c r="N127" s="355"/>
      <c r="O127" s="355"/>
    </row>
    <row r="128" spans="2:15" x14ac:dyDescent="0.2">
      <c r="B128" s="72" t="s">
        <v>33</v>
      </c>
      <c r="C128" s="604" t="s">
        <v>925</v>
      </c>
      <c r="D128" s="73"/>
      <c r="E128" s="605"/>
      <c r="F128" s="355"/>
      <c r="G128" s="355"/>
      <c r="H128" s="355"/>
      <c r="I128" s="355"/>
      <c r="J128" s="355"/>
      <c r="K128" s="355"/>
      <c r="L128" s="355"/>
      <c r="M128" s="355"/>
      <c r="N128" s="355"/>
      <c r="O128" s="355"/>
    </row>
    <row r="129" spans="1:15" x14ac:dyDescent="0.2">
      <c r="B129" s="72" t="s">
        <v>34</v>
      </c>
      <c r="C129" s="730" t="s">
        <v>357</v>
      </c>
      <c r="D129" s="73"/>
      <c r="E129" s="605"/>
      <c r="F129" s="355"/>
      <c r="G129" s="355"/>
      <c r="H129" s="355"/>
      <c r="I129" s="355"/>
      <c r="J129" s="355"/>
      <c r="K129" s="355"/>
      <c r="L129" s="355"/>
      <c r="M129" s="355"/>
      <c r="N129" s="355"/>
      <c r="O129" s="355"/>
    </row>
    <row r="130" spans="1:15" x14ac:dyDescent="0.2">
      <c r="B130" s="72" t="s">
        <v>926</v>
      </c>
      <c r="C130" s="730" t="s">
        <v>294</v>
      </c>
      <c r="D130" s="73"/>
      <c r="E130" s="605"/>
      <c r="F130" s="355"/>
      <c r="G130" s="355"/>
      <c r="H130" s="355"/>
      <c r="I130" s="355"/>
      <c r="J130" s="355"/>
      <c r="K130" s="355"/>
      <c r="L130" s="355"/>
      <c r="M130" s="355"/>
      <c r="N130" s="355"/>
      <c r="O130" s="355"/>
    </row>
    <row r="131" spans="1:15" x14ac:dyDescent="0.2">
      <c r="B131" s="72" t="s">
        <v>928</v>
      </c>
      <c r="C131" s="730" t="s">
        <v>295</v>
      </c>
      <c r="D131" s="73"/>
      <c r="E131" s="605"/>
      <c r="F131" s="355"/>
      <c r="G131" s="355"/>
      <c r="H131" s="355"/>
      <c r="I131" s="355"/>
      <c r="J131" s="355"/>
      <c r="K131" s="355"/>
      <c r="L131" s="355"/>
      <c r="M131" s="355"/>
      <c r="N131" s="355"/>
      <c r="O131" s="355"/>
    </row>
    <row r="132" spans="1:15" x14ac:dyDescent="0.2">
      <c r="B132" s="72" t="s">
        <v>35</v>
      </c>
      <c r="C132" s="730" t="s">
        <v>296</v>
      </c>
      <c r="D132" s="73"/>
      <c r="E132" s="605"/>
      <c r="F132" s="355"/>
      <c r="G132" s="355"/>
      <c r="H132" s="355"/>
      <c r="I132" s="355"/>
      <c r="J132" s="355"/>
      <c r="K132" s="355"/>
      <c r="L132" s="355"/>
      <c r="M132" s="355"/>
      <c r="N132" s="355"/>
      <c r="O132" s="355"/>
    </row>
    <row r="133" spans="1:15" x14ac:dyDescent="0.2">
      <c r="A133" s="5"/>
      <c r="B133" s="731" t="s">
        <v>931</v>
      </c>
      <c r="C133" s="732" t="s">
        <v>934</v>
      </c>
      <c r="D133" s="732"/>
      <c r="E133" s="605"/>
      <c r="F133" s="607"/>
      <c r="G133" s="608"/>
      <c r="H133" s="608"/>
      <c r="I133" s="608"/>
      <c r="J133" s="608"/>
      <c r="K133" s="608"/>
      <c r="L133" s="608"/>
      <c r="M133" s="608"/>
      <c r="N133" s="608"/>
      <c r="O133" s="608"/>
    </row>
    <row r="134" spans="1:15" x14ac:dyDescent="0.2">
      <c r="A134" s="5"/>
      <c r="B134" s="731" t="s">
        <v>933</v>
      </c>
      <c r="C134" s="732" t="s">
        <v>932</v>
      </c>
      <c r="D134" s="732"/>
      <c r="E134" s="732"/>
      <c r="F134" s="607"/>
      <c r="G134" s="610"/>
      <c r="H134" s="610"/>
      <c r="I134" s="610"/>
      <c r="J134" s="610"/>
      <c r="K134" s="610"/>
      <c r="L134" s="610"/>
      <c r="M134" s="610"/>
      <c r="N134" s="610"/>
      <c r="O134" s="610"/>
    </row>
    <row r="135" spans="1:15" x14ac:dyDescent="0.2">
      <c r="F135" s="332"/>
      <c r="G135" s="332"/>
      <c r="H135" s="332"/>
      <c r="I135" s="332"/>
      <c r="J135" s="332"/>
      <c r="K135" s="332"/>
      <c r="L135" s="332"/>
      <c r="M135" s="332"/>
      <c r="N135" s="332"/>
      <c r="O135" s="332"/>
    </row>
    <row r="136" spans="1:15" ht="15.75" x14ac:dyDescent="0.2">
      <c r="A136" s="66" t="s">
        <v>82</v>
      </c>
      <c r="B136" s="66" t="s">
        <v>885</v>
      </c>
      <c r="C136" s="66"/>
      <c r="D136" s="66"/>
      <c r="E136" s="66"/>
      <c r="F136" s="335"/>
      <c r="G136" s="335"/>
      <c r="H136" s="335"/>
      <c r="I136" s="335"/>
      <c r="J136" s="335"/>
      <c r="K136" s="335"/>
      <c r="L136" s="332"/>
      <c r="M136" s="332"/>
      <c r="N136" s="332"/>
      <c r="O136" s="332"/>
    </row>
    <row r="137" spans="1:15" x14ac:dyDescent="0.2">
      <c r="F137" s="332"/>
      <c r="G137" s="332"/>
      <c r="H137" s="332"/>
      <c r="I137" s="332"/>
      <c r="J137" s="332"/>
      <c r="K137" s="332"/>
      <c r="L137" s="332"/>
      <c r="M137" s="332"/>
      <c r="N137" s="332"/>
      <c r="O137" s="332"/>
    </row>
    <row r="138" spans="1:15" x14ac:dyDescent="0.2">
      <c r="B138" s="72" t="s">
        <v>18</v>
      </c>
      <c r="C138" s="604" t="s">
        <v>297</v>
      </c>
      <c r="D138" s="73"/>
      <c r="E138" s="605"/>
      <c r="F138" s="355"/>
      <c r="G138" s="355"/>
      <c r="H138" s="355"/>
      <c r="I138" s="355"/>
      <c r="J138" s="355"/>
      <c r="K138" s="355"/>
      <c r="L138" s="355"/>
      <c r="M138" s="355"/>
      <c r="N138" s="355"/>
      <c r="O138" s="355"/>
    </row>
    <row r="139" spans="1:15" x14ac:dyDescent="0.2">
      <c r="B139" s="72" t="s">
        <v>19</v>
      </c>
      <c r="C139" s="604" t="s">
        <v>284</v>
      </c>
      <c r="D139" s="73"/>
      <c r="E139" s="605"/>
      <c r="F139" s="355"/>
      <c r="G139" s="355"/>
      <c r="H139" s="355"/>
      <c r="I139" s="355"/>
      <c r="J139" s="355"/>
      <c r="K139" s="355"/>
      <c r="L139" s="355"/>
      <c r="M139" s="355"/>
      <c r="N139" s="355"/>
      <c r="O139" s="355"/>
    </row>
    <row r="140" spans="1:15" x14ac:dyDescent="0.2">
      <c r="B140" s="72" t="s">
        <v>20</v>
      </c>
      <c r="C140" s="604" t="s">
        <v>355</v>
      </c>
      <c r="D140" s="73"/>
      <c r="E140" s="605"/>
      <c r="F140" s="355"/>
      <c r="G140" s="355"/>
      <c r="H140" s="355"/>
      <c r="I140" s="355"/>
      <c r="J140" s="355"/>
      <c r="K140" s="355"/>
      <c r="L140" s="355"/>
      <c r="M140" s="355"/>
      <c r="N140" s="355"/>
      <c r="O140" s="355"/>
    </row>
    <row r="141" spans="1:15" x14ac:dyDescent="0.2">
      <c r="B141" s="72" t="s">
        <v>21</v>
      </c>
      <c r="C141" s="604" t="s">
        <v>356</v>
      </c>
      <c r="D141" s="73"/>
      <c r="E141" s="605"/>
      <c r="F141" s="355"/>
      <c r="G141" s="355"/>
      <c r="H141" s="355"/>
      <c r="I141" s="355"/>
      <c r="J141" s="355"/>
      <c r="K141" s="355"/>
      <c r="L141" s="355"/>
      <c r="M141" s="355"/>
      <c r="N141" s="355"/>
      <c r="O141" s="355"/>
    </row>
    <row r="142" spans="1:15" x14ac:dyDescent="0.2">
      <c r="B142" s="72" t="s">
        <v>22</v>
      </c>
      <c r="C142" s="604" t="s">
        <v>285</v>
      </c>
      <c r="D142" s="73"/>
      <c r="E142" s="605"/>
      <c r="F142" s="355"/>
      <c r="G142" s="355"/>
      <c r="H142" s="355"/>
      <c r="I142" s="355"/>
      <c r="J142" s="355"/>
      <c r="K142" s="355"/>
      <c r="L142" s="355"/>
      <c r="M142" s="355"/>
      <c r="N142" s="355"/>
      <c r="O142" s="355"/>
    </row>
    <row r="143" spans="1:15" x14ac:dyDescent="0.2">
      <c r="B143" s="72" t="s">
        <v>23</v>
      </c>
      <c r="C143" s="604" t="s">
        <v>286</v>
      </c>
      <c r="D143" s="73"/>
      <c r="E143" s="605"/>
      <c r="F143" s="355"/>
      <c r="G143" s="355"/>
      <c r="H143" s="355"/>
      <c r="I143" s="355"/>
      <c r="J143" s="355"/>
      <c r="K143" s="355"/>
      <c r="L143" s="355"/>
      <c r="M143" s="355"/>
      <c r="N143" s="355"/>
      <c r="O143" s="355"/>
    </row>
    <row r="144" spans="1:15" x14ac:dyDescent="0.2">
      <c r="B144" s="72" t="s">
        <v>24</v>
      </c>
      <c r="C144" s="604" t="s">
        <v>287</v>
      </c>
      <c r="D144" s="73"/>
      <c r="E144" s="605"/>
      <c r="F144" s="355"/>
      <c r="G144" s="355"/>
      <c r="H144" s="355"/>
      <c r="I144" s="355"/>
      <c r="J144" s="355"/>
      <c r="K144" s="355"/>
      <c r="L144" s="355"/>
      <c r="M144" s="355"/>
      <c r="N144" s="355"/>
      <c r="O144" s="355"/>
    </row>
    <row r="145" spans="1:15" x14ac:dyDescent="0.2">
      <c r="B145" s="72" t="s">
        <v>25</v>
      </c>
      <c r="C145" s="604" t="s">
        <v>289</v>
      </c>
      <c r="D145" s="73"/>
      <c r="E145" s="605"/>
      <c r="F145" s="355"/>
      <c r="G145" s="355"/>
      <c r="H145" s="355"/>
      <c r="I145" s="355"/>
      <c r="J145" s="355"/>
      <c r="K145" s="355"/>
      <c r="L145" s="355"/>
      <c r="M145" s="355"/>
      <c r="N145" s="355"/>
      <c r="O145" s="355"/>
    </row>
    <row r="146" spans="1:15" x14ac:dyDescent="0.2">
      <c r="B146" s="72" t="s">
        <v>26</v>
      </c>
      <c r="C146" s="604" t="s">
        <v>288</v>
      </c>
      <c r="D146" s="73"/>
      <c r="E146" s="605"/>
      <c r="F146" s="355"/>
      <c r="G146" s="355"/>
      <c r="H146" s="355"/>
      <c r="I146" s="355"/>
      <c r="J146" s="355"/>
      <c r="K146" s="355"/>
      <c r="L146" s="355"/>
      <c r="M146" s="355"/>
      <c r="N146" s="355"/>
      <c r="O146" s="355"/>
    </row>
    <row r="147" spans="1:15" x14ac:dyDescent="0.2">
      <c r="B147" s="72" t="s">
        <v>27</v>
      </c>
      <c r="C147" s="604" t="s">
        <v>290</v>
      </c>
      <c r="D147" s="73"/>
      <c r="E147" s="605"/>
      <c r="F147" s="355"/>
      <c r="G147" s="355"/>
      <c r="H147" s="355"/>
      <c r="I147" s="355"/>
      <c r="J147" s="355"/>
      <c r="K147" s="355"/>
      <c r="L147" s="355"/>
      <c r="M147" s="355"/>
      <c r="N147" s="355"/>
      <c r="O147" s="355"/>
    </row>
    <row r="148" spans="1:15" x14ac:dyDescent="0.2">
      <c r="B148" s="72" t="s">
        <v>28</v>
      </c>
      <c r="C148" s="604" t="s">
        <v>291</v>
      </c>
      <c r="D148" s="73"/>
      <c r="E148" s="605"/>
      <c r="F148" s="355"/>
      <c r="G148" s="355"/>
      <c r="H148" s="355"/>
      <c r="I148" s="355"/>
      <c r="J148" s="355"/>
      <c r="K148" s="355"/>
      <c r="L148" s="355"/>
      <c r="M148" s="355"/>
      <c r="N148" s="355"/>
      <c r="O148" s="355"/>
    </row>
    <row r="149" spans="1:15" x14ac:dyDescent="0.2">
      <c r="B149" s="72" t="s">
        <v>29</v>
      </c>
      <c r="C149" s="606" t="s">
        <v>292</v>
      </c>
      <c r="D149" s="73"/>
      <c r="E149" s="605"/>
      <c r="F149" s="355"/>
      <c r="G149" s="355"/>
      <c r="H149" s="355"/>
      <c r="I149" s="355"/>
      <c r="J149" s="355"/>
      <c r="K149" s="355"/>
      <c r="L149" s="355"/>
      <c r="M149" s="355"/>
      <c r="N149" s="355"/>
      <c r="O149" s="355"/>
    </row>
    <row r="150" spans="1:15" x14ac:dyDescent="0.2">
      <c r="B150" s="72" t="s">
        <v>30</v>
      </c>
      <c r="C150" s="604" t="s">
        <v>924</v>
      </c>
      <c r="D150" s="73"/>
      <c r="E150" s="605"/>
      <c r="F150" s="355"/>
      <c r="G150" s="355"/>
      <c r="H150" s="355"/>
      <c r="I150" s="355"/>
      <c r="J150" s="355"/>
      <c r="K150" s="355"/>
      <c r="L150" s="355"/>
      <c r="M150" s="355"/>
      <c r="N150" s="355"/>
      <c r="O150" s="355"/>
    </row>
    <row r="151" spans="1:15" x14ac:dyDescent="0.2">
      <c r="B151" s="72" t="s">
        <v>31</v>
      </c>
      <c r="C151" s="604" t="s">
        <v>923</v>
      </c>
      <c r="D151" s="73"/>
      <c r="E151" s="605"/>
      <c r="F151" s="355"/>
      <c r="G151" s="355"/>
      <c r="H151" s="355"/>
      <c r="I151" s="355"/>
      <c r="J151" s="355"/>
      <c r="K151" s="355"/>
      <c r="L151" s="355"/>
      <c r="M151" s="355"/>
      <c r="N151" s="355"/>
      <c r="O151" s="355"/>
    </row>
    <row r="152" spans="1:15" x14ac:dyDescent="0.2">
      <c r="B152" s="72" t="s">
        <v>32</v>
      </c>
      <c r="C152" s="730" t="s">
        <v>293</v>
      </c>
      <c r="D152" s="73"/>
      <c r="E152" s="605"/>
      <c r="F152" s="355"/>
      <c r="G152" s="355"/>
      <c r="H152" s="355"/>
      <c r="I152" s="355"/>
      <c r="J152" s="355"/>
      <c r="K152" s="355"/>
      <c r="L152" s="355"/>
      <c r="M152" s="355"/>
      <c r="N152" s="355"/>
      <c r="O152" s="355"/>
    </row>
    <row r="153" spans="1:15" x14ac:dyDescent="0.2">
      <c r="B153" s="72" t="s">
        <v>33</v>
      </c>
      <c r="C153" s="604" t="s">
        <v>925</v>
      </c>
      <c r="D153" s="73"/>
      <c r="E153" s="605"/>
      <c r="F153" s="355"/>
      <c r="G153" s="355"/>
      <c r="H153" s="355"/>
      <c r="I153" s="355"/>
      <c r="J153" s="355"/>
      <c r="K153" s="355"/>
      <c r="L153" s="355"/>
      <c r="M153" s="355"/>
      <c r="N153" s="355"/>
      <c r="O153" s="355"/>
    </row>
    <row r="154" spans="1:15" x14ac:dyDescent="0.2">
      <c r="B154" s="72" t="s">
        <v>34</v>
      </c>
      <c r="C154" s="730" t="s">
        <v>357</v>
      </c>
      <c r="D154" s="73"/>
      <c r="E154" s="605"/>
      <c r="F154" s="355"/>
      <c r="G154" s="355"/>
      <c r="H154" s="355"/>
      <c r="I154" s="355"/>
      <c r="J154" s="355"/>
      <c r="K154" s="355"/>
      <c r="L154" s="355"/>
      <c r="M154" s="355"/>
      <c r="N154" s="355"/>
      <c r="O154" s="355"/>
    </row>
    <row r="155" spans="1:15" x14ac:dyDescent="0.2">
      <c r="B155" s="72" t="s">
        <v>926</v>
      </c>
      <c r="C155" s="730" t="s">
        <v>294</v>
      </c>
      <c r="D155" s="73"/>
      <c r="E155" s="605"/>
      <c r="F155" s="355"/>
      <c r="G155" s="355"/>
      <c r="H155" s="355"/>
      <c r="I155" s="355"/>
      <c r="J155" s="355"/>
      <c r="K155" s="355"/>
      <c r="L155" s="355"/>
      <c r="M155" s="355"/>
      <c r="N155" s="355"/>
      <c r="O155" s="355"/>
    </row>
    <row r="156" spans="1:15" x14ac:dyDescent="0.2">
      <c r="B156" s="72" t="s">
        <v>928</v>
      </c>
      <c r="C156" s="730" t="s">
        <v>295</v>
      </c>
      <c r="D156" s="73"/>
      <c r="E156" s="605"/>
      <c r="F156" s="355"/>
      <c r="G156" s="355"/>
      <c r="H156" s="355"/>
      <c r="I156" s="355"/>
      <c r="J156" s="355"/>
      <c r="K156" s="355"/>
      <c r="L156" s="355"/>
      <c r="M156" s="355"/>
      <c r="N156" s="355"/>
      <c r="O156" s="355"/>
    </row>
    <row r="157" spans="1:15" x14ac:dyDescent="0.2">
      <c r="B157" s="72" t="s">
        <v>35</v>
      </c>
      <c r="C157" s="730" t="s">
        <v>296</v>
      </c>
      <c r="D157" s="73"/>
      <c r="E157" s="605"/>
      <c r="F157" s="355"/>
      <c r="G157" s="355"/>
      <c r="H157" s="355"/>
      <c r="I157" s="355"/>
      <c r="J157" s="355"/>
      <c r="K157" s="355"/>
      <c r="L157" s="355"/>
      <c r="M157" s="355"/>
      <c r="N157" s="355"/>
      <c r="O157" s="355"/>
    </row>
    <row r="158" spans="1:15" x14ac:dyDescent="0.2">
      <c r="A158" s="5"/>
      <c r="B158" s="731" t="s">
        <v>931</v>
      </c>
      <c r="C158" s="732" t="s">
        <v>934</v>
      </c>
      <c r="D158" s="732"/>
      <c r="E158" s="605"/>
      <c r="F158" s="608"/>
      <c r="G158" s="608"/>
      <c r="H158" s="608"/>
      <c r="I158" s="608"/>
      <c r="J158" s="608"/>
      <c r="K158" s="608"/>
      <c r="L158" s="608"/>
      <c r="M158" s="608"/>
      <c r="N158" s="608"/>
      <c r="O158" s="608"/>
    </row>
    <row r="159" spans="1:15" x14ac:dyDescent="0.2">
      <c r="A159" s="5"/>
      <c r="B159" s="731" t="s">
        <v>933</v>
      </c>
      <c r="C159" s="732" t="s">
        <v>932</v>
      </c>
      <c r="D159" s="732"/>
      <c r="E159" s="732"/>
      <c r="F159" s="610"/>
      <c r="G159" s="610"/>
      <c r="H159" s="610"/>
      <c r="I159" s="610"/>
      <c r="J159" s="610"/>
      <c r="K159" s="610"/>
      <c r="L159" s="610"/>
      <c r="M159" s="610"/>
      <c r="N159" s="610"/>
      <c r="O159" s="610"/>
    </row>
    <row r="160" spans="1:15" ht="4.5" customHeight="1" x14ac:dyDescent="0.2"/>
    <row r="161" spans="1:15" ht="15.75" x14ac:dyDescent="0.2">
      <c r="A161" s="50" t="s">
        <v>1212</v>
      </c>
      <c r="B161" s="50"/>
      <c r="C161" s="50"/>
      <c r="D161" s="50"/>
      <c r="E161" s="50"/>
      <c r="F161" s="333"/>
      <c r="G161" s="333"/>
      <c r="H161" s="333"/>
      <c r="I161" s="333"/>
      <c r="J161" s="333"/>
      <c r="K161" s="333"/>
      <c r="L161" s="332"/>
      <c r="M161" s="332"/>
      <c r="N161" s="332"/>
      <c r="O161" s="332"/>
    </row>
    <row r="162" spans="1:15" ht="5.25" customHeight="1" x14ac:dyDescent="0.2">
      <c r="F162" s="332"/>
      <c r="G162" s="332"/>
      <c r="H162" s="332"/>
      <c r="I162" s="332"/>
      <c r="J162" s="332"/>
      <c r="K162" s="332"/>
      <c r="L162" s="332"/>
      <c r="M162" s="332"/>
      <c r="N162" s="332"/>
      <c r="O162" s="332"/>
    </row>
    <row r="163" spans="1:15" ht="15.75" x14ac:dyDescent="0.2">
      <c r="A163" s="66" t="s">
        <v>886</v>
      </c>
      <c r="B163" s="66" t="s">
        <v>883</v>
      </c>
      <c r="C163" s="40"/>
      <c r="D163" s="40"/>
      <c r="E163" s="40"/>
      <c r="F163" s="334"/>
      <c r="G163" s="334"/>
      <c r="H163" s="334"/>
      <c r="I163" s="334"/>
      <c r="J163" s="334"/>
      <c r="K163" s="334"/>
      <c r="L163" s="332"/>
      <c r="M163" s="332"/>
      <c r="N163" s="332"/>
      <c r="O163" s="332"/>
    </row>
    <row r="164" spans="1:15" x14ac:dyDescent="0.2">
      <c r="F164" s="331"/>
      <c r="G164" s="331"/>
      <c r="H164" s="331"/>
      <c r="I164" s="331"/>
      <c r="J164" s="331"/>
      <c r="K164" s="331"/>
      <c r="L164" s="331"/>
      <c r="M164" s="331"/>
      <c r="N164" s="331"/>
      <c r="O164" s="331"/>
    </row>
    <row r="165" spans="1:15" x14ac:dyDescent="0.2">
      <c r="B165" s="72" t="s">
        <v>18</v>
      </c>
      <c r="C165" s="604" t="s">
        <v>297</v>
      </c>
      <c r="D165" s="73"/>
      <c r="E165" s="605"/>
      <c r="F165" s="355"/>
      <c r="G165" s="355"/>
      <c r="H165" s="355"/>
      <c r="I165" s="355"/>
      <c r="J165" s="355"/>
      <c r="K165" s="355"/>
      <c r="L165" s="355"/>
      <c r="M165" s="355"/>
      <c r="N165" s="355"/>
      <c r="O165" s="355"/>
    </row>
    <row r="166" spans="1:15" x14ac:dyDescent="0.2">
      <c r="B166" s="72" t="s">
        <v>19</v>
      </c>
      <c r="C166" s="604" t="s">
        <v>284</v>
      </c>
      <c r="D166" s="73"/>
      <c r="E166" s="605"/>
      <c r="F166" s="355"/>
      <c r="G166" s="355"/>
      <c r="H166" s="355"/>
      <c r="I166" s="355"/>
      <c r="J166" s="355"/>
      <c r="K166" s="355"/>
      <c r="L166" s="355"/>
      <c r="M166" s="355"/>
      <c r="N166" s="355"/>
      <c r="O166" s="355"/>
    </row>
    <row r="167" spans="1:15" x14ac:dyDescent="0.2">
      <c r="B167" s="72" t="s">
        <v>20</v>
      </c>
      <c r="C167" s="604" t="s">
        <v>355</v>
      </c>
      <c r="D167" s="73"/>
      <c r="E167" s="605"/>
      <c r="F167" s="355"/>
      <c r="G167" s="355"/>
      <c r="H167" s="355"/>
      <c r="I167" s="355"/>
      <c r="J167" s="355"/>
      <c r="K167" s="355"/>
      <c r="L167" s="355"/>
      <c r="M167" s="355"/>
      <c r="N167" s="355"/>
      <c r="O167" s="355"/>
    </row>
    <row r="168" spans="1:15" x14ac:dyDescent="0.2">
      <c r="B168" s="72" t="s">
        <v>21</v>
      </c>
      <c r="C168" s="604" t="s">
        <v>356</v>
      </c>
      <c r="D168" s="73"/>
      <c r="E168" s="605"/>
      <c r="F168" s="355"/>
      <c r="G168" s="355"/>
      <c r="H168" s="355"/>
      <c r="I168" s="355"/>
      <c r="J168" s="355"/>
      <c r="K168" s="355"/>
      <c r="L168" s="355"/>
      <c r="M168" s="355"/>
      <c r="N168" s="355"/>
      <c r="O168" s="355"/>
    </row>
    <row r="169" spans="1:15" x14ac:dyDescent="0.2">
      <c r="B169" s="72" t="s">
        <v>22</v>
      </c>
      <c r="C169" s="604" t="s">
        <v>285</v>
      </c>
      <c r="D169" s="73"/>
      <c r="E169" s="605"/>
      <c r="F169" s="355"/>
      <c r="G169" s="355"/>
      <c r="H169" s="355"/>
      <c r="I169" s="355"/>
      <c r="J169" s="355"/>
      <c r="K169" s="355"/>
      <c r="L169" s="355"/>
      <c r="M169" s="355"/>
      <c r="N169" s="355"/>
      <c r="O169" s="355"/>
    </row>
    <row r="170" spans="1:15" x14ac:dyDescent="0.2">
      <c r="B170" s="72" t="s">
        <v>23</v>
      </c>
      <c r="C170" s="604" t="s">
        <v>286</v>
      </c>
      <c r="D170" s="73"/>
      <c r="E170" s="605"/>
      <c r="F170" s="355"/>
      <c r="G170" s="355"/>
      <c r="H170" s="355"/>
      <c r="I170" s="355"/>
      <c r="J170" s="355"/>
      <c r="K170" s="355"/>
      <c r="L170" s="355"/>
      <c r="M170" s="355"/>
      <c r="N170" s="355"/>
      <c r="O170" s="355"/>
    </row>
    <row r="171" spans="1:15" x14ac:dyDescent="0.2">
      <c r="B171" s="72" t="s">
        <v>24</v>
      </c>
      <c r="C171" s="604" t="s">
        <v>287</v>
      </c>
      <c r="D171" s="73"/>
      <c r="E171" s="605"/>
      <c r="F171" s="355"/>
      <c r="G171" s="355"/>
      <c r="H171" s="355"/>
      <c r="I171" s="355"/>
      <c r="J171" s="355"/>
      <c r="K171" s="355"/>
      <c r="L171" s="355"/>
      <c r="M171" s="355"/>
      <c r="N171" s="355"/>
      <c r="O171" s="355"/>
    </row>
    <row r="172" spans="1:15" x14ac:dyDescent="0.2">
      <c r="B172" s="72" t="s">
        <v>25</v>
      </c>
      <c r="C172" s="604" t="s">
        <v>289</v>
      </c>
      <c r="D172" s="73"/>
      <c r="E172" s="605"/>
      <c r="F172" s="355"/>
      <c r="G172" s="355"/>
      <c r="H172" s="355"/>
      <c r="I172" s="355"/>
      <c r="J172" s="355"/>
      <c r="K172" s="355"/>
      <c r="L172" s="355"/>
      <c r="M172" s="355"/>
      <c r="N172" s="355"/>
      <c r="O172" s="355"/>
    </row>
    <row r="173" spans="1:15" x14ac:dyDescent="0.2">
      <c r="B173" s="72" t="s">
        <v>26</v>
      </c>
      <c r="C173" s="604" t="s">
        <v>288</v>
      </c>
      <c r="D173" s="73"/>
      <c r="E173" s="605"/>
      <c r="F173" s="355"/>
      <c r="G173" s="355"/>
      <c r="H173" s="355"/>
      <c r="I173" s="355"/>
      <c r="J173" s="355"/>
      <c r="K173" s="355"/>
      <c r="L173" s="355"/>
      <c r="M173" s="355"/>
      <c r="N173" s="355"/>
      <c r="O173" s="355"/>
    </row>
    <row r="174" spans="1:15" x14ac:dyDescent="0.2">
      <c r="B174" s="72" t="s">
        <v>27</v>
      </c>
      <c r="C174" s="604" t="s">
        <v>290</v>
      </c>
      <c r="D174" s="73"/>
      <c r="E174" s="605"/>
      <c r="F174" s="355"/>
      <c r="G174" s="355"/>
      <c r="H174" s="355"/>
      <c r="I174" s="355"/>
      <c r="J174" s="355"/>
      <c r="K174" s="355"/>
      <c r="L174" s="355"/>
      <c r="M174" s="355"/>
      <c r="N174" s="355"/>
      <c r="O174" s="355"/>
    </row>
    <row r="175" spans="1:15" x14ac:dyDescent="0.2">
      <c r="B175" s="72" t="s">
        <v>28</v>
      </c>
      <c r="C175" s="604" t="s">
        <v>291</v>
      </c>
      <c r="D175" s="73"/>
      <c r="E175" s="605"/>
      <c r="F175" s="355"/>
      <c r="G175" s="355"/>
      <c r="H175" s="355"/>
      <c r="I175" s="355"/>
      <c r="J175" s="355"/>
      <c r="K175" s="355"/>
      <c r="L175" s="355"/>
      <c r="M175" s="355"/>
      <c r="N175" s="355"/>
      <c r="O175" s="355"/>
    </row>
    <row r="176" spans="1:15" x14ac:dyDescent="0.2">
      <c r="B176" s="72" t="s">
        <v>29</v>
      </c>
      <c r="C176" s="606" t="s">
        <v>292</v>
      </c>
      <c r="D176" s="73"/>
      <c r="E176" s="605"/>
      <c r="F176" s="355"/>
      <c r="G176" s="355"/>
      <c r="H176" s="355"/>
      <c r="I176" s="355"/>
      <c r="J176" s="355"/>
      <c r="K176" s="355"/>
      <c r="L176" s="355"/>
      <c r="M176" s="355"/>
      <c r="N176" s="355"/>
      <c r="O176" s="355"/>
    </row>
    <row r="177" spans="1:15" x14ac:dyDescent="0.2">
      <c r="B177" s="72" t="s">
        <v>30</v>
      </c>
      <c r="C177" s="604" t="s">
        <v>924</v>
      </c>
      <c r="D177" s="73"/>
      <c r="E177" s="605"/>
      <c r="F177" s="355"/>
      <c r="G177" s="355"/>
      <c r="H177" s="355"/>
      <c r="I177" s="355"/>
      <c r="J177" s="355"/>
      <c r="K177" s="355"/>
      <c r="L177" s="355"/>
      <c r="M177" s="355"/>
      <c r="N177" s="355"/>
      <c r="O177" s="355"/>
    </row>
    <row r="178" spans="1:15" x14ac:dyDescent="0.2">
      <c r="B178" s="72" t="s">
        <v>31</v>
      </c>
      <c r="C178" s="604" t="s">
        <v>923</v>
      </c>
      <c r="D178" s="73"/>
      <c r="E178" s="605"/>
      <c r="F178" s="355"/>
      <c r="G178" s="355"/>
      <c r="H178" s="355"/>
      <c r="I178" s="355"/>
      <c r="J178" s="355"/>
      <c r="K178" s="355"/>
      <c r="L178" s="355"/>
      <c r="M178" s="355"/>
      <c r="N178" s="355"/>
      <c r="O178" s="355"/>
    </row>
    <row r="179" spans="1:15" x14ac:dyDescent="0.2">
      <c r="B179" s="72" t="s">
        <v>32</v>
      </c>
      <c r="C179" s="730" t="s">
        <v>293</v>
      </c>
      <c r="D179" s="73"/>
      <c r="E179" s="605"/>
      <c r="F179" s="355"/>
      <c r="G179" s="355"/>
      <c r="H179" s="355"/>
      <c r="I179" s="355"/>
      <c r="J179" s="355"/>
      <c r="K179" s="355"/>
      <c r="L179" s="355"/>
      <c r="M179" s="355"/>
      <c r="N179" s="355"/>
      <c r="O179" s="355"/>
    </row>
    <row r="180" spans="1:15" x14ac:dyDescent="0.2">
      <c r="B180" s="72" t="s">
        <v>33</v>
      </c>
      <c r="C180" s="604" t="s">
        <v>925</v>
      </c>
      <c r="D180" s="73"/>
      <c r="E180" s="605"/>
      <c r="F180" s="355"/>
      <c r="G180" s="355"/>
      <c r="H180" s="355"/>
      <c r="I180" s="355"/>
      <c r="J180" s="355"/>
      <c r="K180" s="355"/>
      <c r="L180" s="355"/>
      <c r="M180" s="355"/>
      <c r="N180" s="355"/>
      <c r="O180" s="355"/>
    </row>
    <row r="181" spans="1:15" x14ac:dyDescent="0.2">
      <c r="B181" s="72" t="s">
        <v>34</v>
      </c>
      <c r="C181" s="730" t="s">
        <v>357</v>
      </c>
      <c r="D181" s="73"/>
      <c r="E181" s="605"/>
      <c r="F181" s="355"/>
      <c r="G181" s="355"/>
      <c r="H181" s="355"/>
      <c r="I181" s="355"/>
      <c r="J181" s="355"/>
      <c r="K181" s="355"/>
      <c r="L181" s="355"/>
      <c r="M181" s="355"/>
      <c r="N181" s="355"/>
      <c r="O181" s="355"/>
    </row>
    <row r="182" spans="1:15" x14ac:dyDescent="0.2">
      <c r="B182" s="72" t="s">
        <v>926</v>
      </c>
      <c r="C182" s="730" t="s">
        <v>294</v>
      </c>
      <c r="D182" s="73"/>
      <c r="E182" s="605"/>
      <c r="F182" s="355"/>
      <c r="G182" s="355"/>
      <c r="H182" s="355"/>
      <c r="I182" s="355"/>
      <c r="J182" s="355"/>
      <c r="K182" s="355"/>
      <c r="L182" s="355"/>
      <c r="M182" s="355"/>
      <c r="N182" s="355"/>
      <c r="O182" s="355"/>
    </row>
    <row r="183" spans="1:15" x14ac:dyDescent="0.2">
      <c r="B183" s="72" t="s">
        <v>928</v>
      </c>
      <c r="C183" s="730" t="s">
        <v>295</v>
      </c>
      <c r="D183" s="73"/>
      <c r="E183" s="605"/>
      <c r="F183" s="355"/>
      <c r="G183" s="355"/>
      <c r="H183" s="355"/>
      <c r="I183" s="355"/>
      <c r="J183" s="355"/>
      <c r="K183" s="355"/>
      <c r="L183" s="355"/>
      <c r="M183" s="355"/>
      <c r="N183" s="355"/>
      <c r="O183" s="355"/>
    </row>
    <row r="184" spans="1:15" x14ac:dyDescent="0.2">
      <c r="B184" s="72" t="s">
        <v>35</v>
      </c>
      <c r="C184" s="730" t="s">
        <v>296</v>
      </c>
      <c r="D184" s="73"/>
      <c r="E184" s="605"/>
      <c r="F184" s="355"/>
      <c r="G184" s="355"/>
      <c r="H184" s="355"/>
      <c r="I184" s="355"/>
      <c r="J184" s="355"/>
      <c r="K184" s="355"/>
      <c r="L184" s="355"/>
      <c r="M184" s="355"/>
      <c r="N184" s="355"/>
      <c r="O184" s="355"/>
    </row>
    <row r="185" spans="1:15" x14ac:dyDescent="0.2">
      <c r="A185" s="5"/>
      <c r="B185" s="731" t="s">
        <v>931</v>
      </c>
      <c r="C185" s="732" t="s">
        <v>934</v>
      </c>
      <c r="D185" s="732"/>
      <c r="E185" s="605"/>
      <c r="F185" s="608"/>
      <c r="G185" s="608"/>
      <c r="H185" s="608"/>
      <c r="I185" s="608"/>
      <c r="J185" s="608"/>
      <c r="K185" s="608"/>
      <c r="L185" s="608"/>
      <c r="M185" s="608"/>
      <c r="N185" s="608"/>
      <c r="O185" s="608"/>
    </row>
    <row r="186" spans="1:15" x14ac:dyDescent="0.2">
      <c r="A186" s="5"/>
      <c r="B186" s="731" t="s">
        <v>933</v>
      </c>
      <c r="C186" s="732" t="s">
        <v>932</v>
      </c>
      <c r="D186" s="732"/>
      <c r="E186" s="732"/>
      <c r="F186" s="610"/>
      <c r="G186" s="610"/>
      <c r="H186" s="610"/>
      <c r="I186" s="610"/>
      <c r="J186" s="610"/>
      <c r="K186" s="610"/>
      <c r="L186" s="610"/>
      <c r="M186" s="610"/>
      <c r="N186" s="610"/>
      <c r="O186" s="610"/>
    </row>
    <row r="187" spans="1:15" x14ac:dyDescent="0.2">
      <c r="F187" s="331"/>
      <c r="G187" s="331"/>
      <c r="H187" s="331"/>
      <c r="I187" s="331"/>
      <c r="J187" s="331"/>
      <c r="K187" s="331"/>
      <c r="L187" s="331"/>
      <c r="M187" s="331"/>
      <c r="N187" s="331"/>
      <c r="O187" s="331"/>
    </row>
    <row r="188" spans="1:15" ht="15.75" x14ac:dyDescent="0.2">
      <c r="A188" s="66" t="s">
        <v>887</v>
      </c>
      <c r="B188" s="66" t="s">
        <v>884</v>
      </c>
      <c r="C188" s="66"/>
      <c r="D188" s="66"/>
      <c r="E188" s="66"/>
      <c r="F188" s="335"/>
      <c r="G188" s="335"/>
      <c r="H188" s="335"/>
      <c r="I188" s="335"/>
      <c r="J188" s="335"/>
      <c r="K188" s="335"/>
      <c r="L188" s="332"/>
      <c r="M188" s="332"/>
      <c r="N188" s="332"/>
      <c r="O188" s="332"/>
    </row>
    <row r="189" spans="1:15" x14ac:dyDescent="0.2">
      <c r="F189" s="332"/>
      <c r="G189" s="332"/>
      <c r="H189" s="332"/>
      <c r="I189" s="332"/>
      <c r="J189" s="332"/>
      <c r="K189" s="332"/>
      <c r="L189" s="332"/>
      <c r="M189" s="332"/>
      <c r="N189" s="332"/>
      <c r="O189" s="332"/>
    </row>
    <row r="190" spans="1:15" x14ac:dyDescent="0.2">
      <c r="B190" s="72" t="s">
        <v>18</v>
      </c>
      <c r="C190" s="604" t="s">
        <v>297</v>
      </c>
      <c r="D190" s="73"/>
      <c r="E190" s="605"/>
      <c r="F190" s="355"/>
      <c r="G190" s="355"/>
      <c r="H190" s="355"/>
      <c r="I190" s="355"/>
      <c r="J190" s="355"/>
      <c r="K190" s="355"/>
      <c r="L190" s="355"/>
      <c r="M190" s="355"/>
      <c r="N190" s="355"/>
      <c r="O190" s="355"/>
    </row>
    <row r="191" spans="1:15" x14ac:dyDescent="0.2">
      <c r="B191" s="72" t="s">
        <v>19</v>
      </c>
      <c r="C191" s="604" t="s">
        <v>284</v>
      </c>
      <c r="D191" s="73"/>
      <c r="E191" s="605"/>
      <c r="F191" s="355"/>
      <c r="G191" s="355"/>
      <c r="H191" s="355"/>
      <c r="I191" s="355"/>
      <c r="J191" s="355"/>
      <c r="K191" s="355"/>
      <c r="L191" s="355"/>
      <c r="M191" s="355"/>
      <c r="N191" s="355"/>
      <c r="O191" s="355"/>
    </row>
    <row r="192" spans="1:15" x14ac:dyDescent="0.2">
      <c r="B192" s="72" t="s">
        <v>20</v>
      </c>
      <c r="C192" s="604" t="s">
        <v>355</v>
      </c>
      <c r="D192" s="73"/>
      <c r="E192" s="605"/>
      <c r="F192" s="355"/>
      <c r="G192" s="355"/>
      <c r="H192" s="355"/>
      <c r="I192" s="355"/>
      <c r="J192" s="355"/>
      <c r="K192" s="355"/>
      <c r="L192" s="355"/>
      <c r="M192" s="355"/>
      <c r="N192" s="355"/>
      <c r="O192" s="355"/>
    </row>
    <row r="193" spans="2:15" x14ac:dyDescent="0.2">
      <c r="B193" s="72" t="s">
        <v>21</v>
      </c>
      <c r="C193" s="604" t="s">
        <v>356</v>
      </c>
      <c r="D193" s="73"/>
      <c r="E193" s="605"/>
      <c r="F193" s="355"/>
      <c r="G193" s="355"/>
      <c r="H193" s="355"/>
      <c r="I193" s="355"/>
      <c r="J193" s="355"/>
      <c r="K193" s="355"/>
      <c r="L193" s="355"/>
      <c r="M193" s="355"/>
      <c r="N193" s="355"/>
      <c r="O193" s="355"/>
    </row>
    <row r="194" spans="2:15" x14ac:dyDescent="0.2">
      <c r="B194" s="72" t="s">
        <v>22</v>
      </c>
      <c r="C194" s="604" t="s">
        <v>285</v>
      </c>
      <c r="D194" s="73"/>
      <c r="E194" s="605"/>
      <c r="F194" s="355"/>
      <c r="G194" s="355"/>
      <c r="H194" s="355"/>
      <c r="I194" s="355"/>
      <c r="J194" s="355"/>
      <c r="K194" s="355"/>
      <c r="L194" s="355"/>
      <c r="M194" s="355"/>
      <c r="N194" s="355"/>
      <c r="O194" s="355"/>
    </row>
    <row r="195" spans="2:15" x14ac:dyDescent="0.2">
      <c r="B195" s="72" t="s">
        <v>23</v>
      </c>
      <c r="C195" s="604" t="s">
        <v>286</v>
      </c>
      <c r="D195" s="73"/>
      <c r="E195" s="605"/>
      <c r="F195" s="355"/>
      <c r="G195" s="355"/>
      <c r="H195" s="355"/>
      <c r="I195" s="355"/>
      <c r="J195" s="355"/>
      <c r="K195" s="355"/>
      <c r="L195" s="355"/>
      <c r="M195" s="355"/>
      <c r="N195" s="355"/>
      <c r="O195" s="355"/>
    </row>
    <row r="196" spans="2:15" x14ac:dyDescent="0.2">
      <c r="B196" s="72" t="s">
        <v>24</v>
      </c>
      <c r="C196" s="604" t="s">
        <v>287</v>
      </c>
      <c r="D196" s="73"/>
      <c r="E196" s="605"/>
      <c r="F196" s="355"/>
      <c r="G196" s="355"/>
      <c r="H196" s="355"/>
      <c r="I196" s="355"/>
      <c r="J196" s="355"/>
      <c r="K196" s="355"/>
      <c r="L196" s="355"/>
      <c r="M196" s="355"/>
      <c r="N196" s="355"/>
      <c r="O196" s="355"/>
    </row>
    <row r="197" spans="2:15" x14ac:dyDescent="0.2">
      <c r="B197" s="72" t="s">
        <v>25</v>
      </c>
      <c r="C197" s="604" t="s">
        <v>289</v>
      </c>
      <c r="D197" s="73"/>
      <c r="E197" s="605"/>
      <c r="F197" s="355"/>
      <c r="G197" s="355"/>
      <c r="H197" s="355"/>
      <c r="I197" s="355"/>
      <c r="J197" s="355"/>
      <c r="K197" s="355"/>
      <c r="L197" s="355"/>
      <c r="M197" s="355"/>
      <c r="N197" s="355"/>
      <c r="O197" s="355"/>
    </row>
    <row r="198" spans="2:15" x14ac:dyDescent="0.2">
      <c r="B198" s="72" t="s">
        <v>26</v>
      </c>
      <c r="C198" s="604" t="s">
        <v>288</v>
      </c>
      <c r="D198" s="73"/>
      <c r="E198" s="605"/>
      <c r="F198" s="355"/>
      <c r="G198" s="355"/>
      <c r="H198" s="355"/>
      <c r="I198" s="355"/>
      <c r="J198" s="355"/>
      <c r="K198" s="355"/>
      <c r="L198" s="355"/>
      <c r="M198" s="355"/>
      <c r="N198" s="355"/>
      <c r="O198" s="355"/>
    </row>
    <row r="199" spans="2:15" x14ac:dyDescent="0.2">
      <c r="B199" s="72" t="s">
        <v>27</v>
      </c>
      <c r="C199" s="604" t="s">
        <v>290</v>
      </c>
      <c r="D199" s="73"/>
      <c r="E199" s="605"/>
      <c r="F199" s="355"/>
      <c r="G199" s="355"/>
      <c r="H199" s="355"/>
      <c r="I199" s="355"/>
      <c r="J199" s="355"/>
      <c r="K199" s="355"/>
      <c r="L199" s="355"/>
      <c r="M199" s="355"/>
      <c r="N199" s="355"/>
      <c r="O199" s="355"/>
    </row>
    <row r="200" spans="2:15" x14ac:dyDescent="0.2">
      <c r="B200" s="72" t="s">
        <v>28</v>
      </c>
      <c r="C200" s="604" t="s">
        <v>291</v>
      </c>
      <c r="D200" s="73"/>
      <c r="E200" s="605"/>
      <c r="F200" s="355"/>
      <c r="G200" s="355"/>
      <c r="H200" s="355"/>
      <c r="I200" s="355"/>
      <c r="J200" s="355"/>
      <c r="K200" s="355"/>
      <c r="L200" s="355"/>
      <c r="M200" s="355"/>
      <c r="N200" s="355"/>
      <c r="O200" s="355"/>
    </row>
    <row r="201" spans="2:15" x14ac:dyDescent="0.2">
      <c r="B201" s="72" t="s">
        <v>29</v>
      </c>
      <c r="C201" s="606" t="s">
        <v>292</v>
      </c>
      <c r="D201" s="73"/>
      <c r="E201" s="605"/>
      <c r="F201" s="355"/>
      <c r="G201" s="355"/>
      <c r="H201" s="355"/>
      <c r="I201" s="355"/>
      <c r="J201" s="355"/>
      <c r="K201" s="355"/>
      <c r="L201" s="355"/>
      <c r="M201" s="355"/>
      <c r="N201" s="355"/>
      <c r="O201" s="355"/>
    </row>
    <row r="202" spans="2:15" x14ac:dyDescent="0.2">
      <c r="B202" s="72" t="s">
        <v>30</v>
      </c>
      <c r="C202" s="604" t="s">
        <v>924</v>
      </c>
      <c r="D202" s="73"/>
      <c r="E202" s="605"/>
      <c r="F202" s="355"/>
      <c r="G202" s="355"/>
      <c r="H202" s="355"/>
      <c r="I202" s="355"/>
      <c r="J202" s="355"/>
      <c r="K202" s="355"/>
      <c r="L202" s="355"/>
      <c r="M202" s="355"/>
      <c r="N202" s="355"/>
      <c r="O202" s="355"/>
    </row>
    <row r="203" spans="2:15" x14ac:dyDescent="0.2">
      <c r="B203" s="72" t="s">
        <v>31</v>
      </c>
      <c r="C203" s="604" t="s">
        <v>923</v>
      </c>
      <c r="D203" s="73"/>
      <c r="E203" s="605"/>
      <c r="F203" s="355"/>
      <c r="G203" s="355"/>
      <c r="H203" s="355"/>
      <c r="I203" s="355"/>
      <c r="J203" s="355"/>
      <c r="K203" s="355"/>
      <c r="L203" s="355"/>
      <c r="M203" s="355"/>
      <c r="N203" s="355"/>
      <c r="O203" s="355"/>
    </row>
    <row r="204" spans="2:15" x14ac:dyDescent="0.2">
      <c r="B204" s="72" t="s">
        <v>32</v>
      </c>
      <c r="C204" s="730" t="s">
        <v>293</v>
      </c>
      <c r="D204" s="73"/>
      <c r="E204" s="605"/>
      <c r="F204" s="355"/>
      <c r="G204" s="355"/>
      <c r="H204" s="355"/>
      <c r="I204" s="355"/>
      <c r="J204" s="355"/>
      <c r="K204" s="355"/>
      <c r="L204" s="355"/>
      <c r="M204" s="355"/>
      <c r="N204" s="355"/>
      <c r="O204" s="355"/>
    </row>
    <row r="205" spans="2:15" x14ac:dyDescent="0.2">
      <c r="B205" s="72" t="s">
        <v>33</v>
      </c>
      <c r="C205" s="604" t="s">
        <v>925</v>
      </c>
      <c r="D205" s="73"/>
      <c r="E205" s="605"/>
      <c r="F205" s="355"/>
      <c r="G205" s="355"/>
      <c r="H205" s="355"/>
      <c r="I205" s="355"/>
      <c r="J205" s="355"/>
      <c r="K205" s="355"/>
      <c r="L205" s="355"/>
      <c r="M205" s="355"/>
      <c r="N205" s="355"/>
      <c r="O205" s="355"/>
    </row>
    <row r="206" spans="2:15" x14ac:dyDescent="0.2">
      <c r="B206" s="72" t="s">
        <v>34</v>
      </c>
      <c r="C206" s="730" t="s">
        <v>357</v>
      </c>
      <c r="D206" s="73"/>
      <c r="E206" s="605"/>
      <c r="F206" s="355"/>
      <c r="G206" s="355"/>
      <c r="H206" s="355"/>
      <c r="I206" s="355"/>
      <c r="J206" s="355"/>
      <c r="K206" s="355"/>
      <c r="L206" s="355"/>
      <c r="M206" s="355"/>
      <c r="N206" s="355"/>
      <c r="O206" s="355"/>
    </row>
    <row r="207" spans="2:15" x14ac:dyDescent="0.2">
      <c r="B207" s="72" t="s">
        <v>926</v>
      </c>
      <c r="C207" s="730" t="s">
        <v>294</v>
      </c>
      <c r="D207" s="73"/>
      <c r="E207" s="605"/>
      <c r="F207" s="355"/>
      <c r="G207" s="355"/>
      <c r="H207" s="355"/>
      <c r="I207" s="355"/>
      <c r="J207" s="355"/>
      <c r="K207" s="355"/>
      <c r="L207" s="355"/>
      <c r="M207" s="355"/>
      <c r="N207" s="355"/>
      <c r="O207" s="355"/>
    </row>
    <row r="208" spans="2:15" x14ac:dyDescent="0.2">
      <c r="B208" s="72" t="s">
        <v>928</v>
      </c>
      <c r="C208" s="730" t="s">
        <v>295</v>
      </c>
      <c r="D208" s="73"/>
      <c r="E208" s="605"/>
      <c r="F208" s="355"/>
      <c r="G208" s="355"/>
      <c r="H208" s="355"/>
      <c r="I208" s="355"/>
      <c r="J208" s="355"/>
      <c r="K208" s="355"/>
      <c r="L208" s="355"/>
      <c r="M208" s="355"/>
      <c r="N208" s="355"/>
      <c r="O208" s="355"/>
    </row>
    <row r="209" spans="1:15" x14ac:dyDescent="0.2">
      <c r="B209" s="72" t="s">
        <v>35</v>
      </c>
      <c r="C209" s="730" t="s">
        <v>296</v>
      </c>
      <c r="D209" s="73"/>
      <c r="E209" s="605"/>
      <c r="F209" s="355"/>
      <c r="G209" s="355"/>
      <c r="H209" s="355"/>
      <c r="I209" s="355"/>
      <c r="J209" s="355"/>
      <c r="K209" s="355"/>
      <c r="L209" s="355"/>
      <c r="M209" s="355"/>
      <c r="N209" s="355"/>
      <c r="O209" s="355"/>
    </row>
    <row r="210" spans="1:15" x14ac:dyDescent="0.2">
      <c r="A210" s="5"/>
      <c r="B210" s="731" t="s">
        <v>931</v>
      </c>
      <c r="C210" s="732" t="s">
        <v>934</v>
      </c>
      <c r="D210" s="732"/>
      <c r="E210" s="605"/>
      <c r="F210" s="607"/>
      <c r="G210" s="608"/>
      <c r="H210" s="608"/>
      <c r="I210" s="608"/>
      <c r="J210" s="608"/>
      <c r="K210" s="608"/>
      <c r="L210" s="608"/>
      <c r="M210" s="608"/>
      <c r="N210" s="608"/>
      <c r="O210" s="608"/>
    </row>
    <row r="211" spans="1:15" x14ac:dyDescent="0.2">
      <c r="A211" s="5"/>
      <c r="B211" s="731" t="s">
        <v>933</v>
      </c>
      <c r="C211" s="732" t="s">
        <v>932</v>
      </c>
      <c r="D211" s="732"/>
      <c r="E211" s="732"/>
      <c r="F211" s="607"/>
      <c r="G211" s="610"/>
      <c r="H211" s="610"/>
      <c r="I211" s="610"/>
      <c r="J211" s="610"/>
      <c r="K211" s="610"/>
      <c r="L211" s="610"/>
      <c r="M211" s="610"/>
      <c r="N211" s="610"/>
      <c r="O211" s="610"/>
    </row>
    <row r="212" spans="1:15" x14ac:dyDescent="0.2">
      <c r="F212" s="332"/>
      <c r="G212" s="332"/>
      <c r="H212" s="332"/>
      <c r="I212" s="332"/>
      <c r="J212" s="332"/>
      <c r="K212" s="332"/>
      <c r="L212" s="332"/>
      <c r="M212" s="332"/>
      <c r="N212" s="332"/>
      <c r="O212" s="332"/>
    </row>
    <row r="213" spans="1:15" ht="15.75" x14ac:dyDescent="0.2">
      <c r="A213" s="66" t="s">
        <v>83</v>
      </c>
      <c r="B213" s="66" t="s">
        <v>885</v>
      </c>
      <c r="C213" s="66"/>
      <c r="D213" s="66"/>
      <c r="E213" s="66"/>
      <c r="F213" s="335"/>
      <c r="G213" s="335"/>
      <c r="H213" s="335"/>
      <c r="I213" s="335"/>
      <c r="J213" s="335"/>
      <c r="K213" s="335"/>
      <c r="L213" s="332"/>
      <c r="M213" s="332"/>
      <c r="N213" s="332"/>
      <c r="O213" s="332"/>
    </row>
    <row r="214" spans="1:15" ht="3" customHeight="1" x14ac:dyDescent="0.2">
      <c r="F214" s="332"/>
      <c r="G214" s="332"/>
      <c r="H214" s="332"/>
      <c r="I214" s="332"/>
      <c r="J214" s="332"/>
      <c r="K214" s="332"/>
      <c r="L214" s="332"/>
      <c r="M214" s="332"/>
      <c r="N214" s="332"/>
      <c r="O214" s="332"/>
    </row>
    <row r="215" spans="1:15" x14ac:dyDescent="0.2">
      <c r="B215" s="72" t="s">
        <v>18</v>
      </c>
      <c r="C215" s="604" t="s">
        <v>297</v>
      </c>
      <c r="D215" s="73"/>
      <c r="E215" s="605"/>
      <c r="F215" s="355"/>
      <c r="G215" s="355"/>
      <c r="H215" s="355"/>
      <c r="I215" s="355"/>
      <c r="J215" s="355"/>
      <c r="K215" s="355"/>
      <c r="L215" s="355"/>
      <c r="M215" s="355"/>
      <c r="N215" s="355"/>
      <c r="O215" s="355"/>
    </row>
    <row r="216" spans="1:15" x14ac:dyDescent="0.2">
      <c r="B216" s="72" t="s">
        <v>19</v>
      </c>
      <c r="C216" s="604" t="s">
        <v>284</v>
      </c>
      <c r="D216" s="73"/>
      <c r="E216" s="605"/>
      <c r="F216" s="355"/>
      <c r="G216" s="355"/>
      <c r="H216" s="355"/>
      <c r="I216" s="355"/>
      <c r="J216" s="355"/>
      <c r="K216" s="355"/>
      <c r="L216" s="355"/>
      <c r="M216" s="355"/>
      <c r="N216" s="355"/>
      <c r="O216" s="355"/>
    </row>
    <row r="217" spans="1:15" x14ac:dyDescent="0.2">
      <c r="B217" s="72" t="s">
        <v>20</v>
      </c>
      <c r="C217" s="604" t="s">
        <v>355</v>
      </c>
      <c r="D217" s="73"/>
      <c r="E217" s="605"/>
      <c r="F217" s="355"/>
      <c r="G217" s="355"/>
      <c r="H217" s="355"/>
      <c r="I217" s="355"/>
      <c r="J217" s="355"/>
      <c r="K217" s="355"/>
      <c r="L217" s="355"/>
      <c r="M217" s="355"/>
      <c r="N217" s="355"/>
      <c r="O217" s="355"/>
    </row>
    <row r="218" spans="1:15" x14ac:dyDescent="0.2">
      <c r="B218" s="72" t="s">
        <v>21</v>
      </c>
      <c r="C218" s="604" t="s">
        <v>356</v>
      </c>
      <c r="D218" s="73"/>
      <c r="E218" s="605"/>
      <c r="F218" s="355"/>
      <c r="G218" s="355"/>
      <c r="H218" s="355"/>
      <c r="I218" s="355"/>
      <c r="J218" s="355"/>
      <c r="K218" s="355"/>
      <c r="L218" s="355"/>
      <c r="M218" s="355"/>
      <c r="N218" s="355"/>
      <c r="O218" s="355"/>
    </row>
    <row r="219" spans="1:15" x14ac:dyDescent="0.2">
      <c r="B219" s="72" t="s">
        <v>22</v>
      </c>
      <c r="C219" s="604" t="s">
        <v>285</v>
      </c>
      <c r="D219" s="73"/>
      <c r="E219" s="605"/>
      <c r="F219" s="355"/>
      <c r="G219" s="355"/>
      <c r="H219" s="355"/>
      <c r="I219" s="355"/>
      <c r="J219" s="355"/>
      <c r="K219" s="355"/>
      <c r="L219" s="355"/>
      <c r="M219" s="355"/>
      <c r="N219" s="355"/>
      <c r="O219" s="355"/>
    </row>
    <row r="220" spans="1:15" x14ac:dyDescent="0.2">
      <c r="B220" s="72" t="s">
        <v>23</v>
      </c>
      <c r="C220" s="604" t="s">
        <v>286</v>
      </c>
      <c r="D220" s="73"/>
      <c r="E220" s="605"/>
      <c r="F220" s="355"/>
      <c r="G220" s="355"/>
      <c r="H220" s="355"/>
      <c r="I220" s="355"/>
      <c r="J220" s="355"/>
      <c r="K220" s="355"/>
      <c r="L220" s="355"/>
      <c r="M220" s="355"/>
      <c r="N220" s="355"/>
      <c r="O220" s="355"/>
    </row>
    <row r="221" spans="1:15" x14ac:dyDescent="0.2">
      <c r="B221" s="72" t="s">
        <v>24</v>
      </c>
      <c r="C221" s="604" t="s">
        <v>287</v>
      </c>
      <c r="D221" s="73"/>
      <c r="E221" s="605"/>
      <c r="F221" s="355"/>
      <c r="G221" s="355"/>
      <c r="H221" s="355"/>
      <c r="I221" s="355"/>
      <c r="J221" s="355"/>
      <c r="K221" s="355"/>
      <c r="L221" s="355"/>
      <c r="M221" s="355"/>
      <c r="N221" s="355"/>
      <c r="O221" s="355"/>
    </row>
    <row r="222" spans="1:15" x14ac:dyDescent="0.2">
      <c r="B222" s="72" t="s">
        <v>25</v>
      </c>
      <c r="C222" s="604" t="s">
        <v>289</v>
      </c>
      <c r="D222" s="73"/>
      <c r="E222" s="605"/>
      <c r="F222" s="355"/>
      <c r="G222" s="355"/>
      <c r="H222" s="355"/>
      <c r="I222" s="355"/>
      <c r="J222" s="355"/>
      <c r="K222" s="355"/>
      <c r="L222" s="355"/>
      <c r="M222" s="355"/>
      <c r="N222" s="355"/>
      <c r="O222" s="355"/>
    </row>
    <row r="223" spans="1:15" x14ac:dyDescent="0.2">
      <c r="B223" s="72" t="s">
        <v>26</v>
      </c>
      <c r="C223" s="604" t="s">
        <v>288</v>
      </c>
      <c r="D223" s="73"/>
      <c r="E223" s="605"/>
      <c r="F223" s="355"/>
      <c r="G223" s="355"/>
      <c r="H223" s="355"/>
      <c r="I223" s="355"/>
      <c r="J223" s="355"/>
      <c r="K223" s="355"/>
      <c r="L223" s="355"/>
      <c r="M223" s="355"/>
      <c r="N223" s="355"/>
      <c r="O223" s="355"/>
    </row>
    <row r="224" spans="1:15" x14ac:dyDescent="0.2">
      <c r="B224" s="72" t="s">
        <v>27</v>
      </c>
      <c r="C224" s="604" t="s">
        <v>290</v>
      </c>
      <c r="D224" s="73"/>
      <c r="E224" s="605"/>
      <c r="F224" s="355"/>
      <c r="G224" s="355"/>
      <c r="H224" s="355"/>
      <c r="I224" s="355"/>
      <c r="J224" s="355"/>
      <c r="K224" s="355"/>
      <c r="L224" s="355"/>
      <c r="M224" s="355"/>
      <c r="N224" s="355"/>
      <c r="O224" s="355"/>
    </row>
    <row r="225" spans="1:15" x14ac:dyDescent="0.2">
      <c r="B225" s="72" t="s">
        <v>28</v>
      </c>
      <c r="C225" s="604" t="s">
        <v>291</v>
      </c>
      <c r="D225" s="73"/>
      <c r="E225" s="605"/>
      <c r="F225" s="355"/>
      <c r="G225" s="355"/>
      <c r="H225" s="355"/>
      <c r="I225" s="355"/>
      <c r="J225" s="355"/>
      <c r="K225" s="355"/>
      <c r="L225" s="355"/>
      <c r="M225" s="355"/>
      <c r="N225" s="355"/>
      <c r="O225" s="355"/>
    </row>
    <row r="226" spans="1:15" x14ac:dyDescent="0.2">
      <c r="B226" s="72" t="s">
        <v>29</v>
      </c>
      <c r="C226" s="606" t="s">
        <v>292</v>
      </c>
      <c r="D226" s="73"/>
      <c r="E226" s="605"/>
      <c r="F226" s="355"/>
      <c r="G226" s="355"/>
      <c r="H226" s="355"/>
      <c r="I226" s="355"/>
      <c r="J226" s="355"/>
      <c r="K226" s="355"/>
      <c r="L226" s="355"/>
      <c r="M226" s="355"/>
      <c r="N226" s="355"/>
      <c r="O226" s="355"/>
    </row>
    <row r="227" spans="1:15" x14ac:dyDescent="0.2">
      <c r="B227" s="72" t="s">
        <v>30</v>
      </c>
      <c r="C227" s="604" t="s">
        <v>924</v>
      </c>
      <c r="D227" s="73"/>
      <c r="E227" s="605"/>
      <c r="F227" s="355"/>
      <c r="G227" s="355"/>
      <c r="H227" s="355"/>
      <c r="I227" s="355"/>
      <c r="J227" s="355"/>
      <c r="K227" s="355"/>
      <c r="L227" s="355"/>
      <c r="M227" s="355"/>
      <c r="N227" s="355"/>
      <c r="O227" s="355"/>
    </row>
    <row r="228" spans="1:15" x14ac:dyDescent="0.2">
      <c r="B228" s="72" t="s">
        <v>31</v>
      </c>
      <c r="C228" s="604" t="s">
        <v>923</v>
      </c>
      <c r="D228" s="73"/>
      <c r="E228" s="605"/>
      <c r="F228" s="355"/>
      <c r="G228" s="355"/>
      <c r="H228" s="355"/>
      <c r="I228" s="355"/>
      <c r="J228" s="355"/>
      <c r="K228" s="355"/>
      <c r="L228" s="355"/>
      <c r="M228" s="355"/>
      <c r="N228" s="355"/>
      <c r="O228" s="355"/>
    </row>
    <row r="229" spans="1:15" x14ac:dyDescent="0.2">
      <c r="B229" s="72" t="s">
        <v>32</v>
      </c>
      <c r="C229" s="730" t="s">
        <v>293</v>
      </c>
      <c r="D229" s="73"/>
      <c r="E229" s="605"/>
      <c r="F229" s="355"/>
      <c r="G229" s="355"/>
      <c r="H229" s="355"/>
      <c r="I229" s="355"/>
      <c r="J229" s="355"/>
      <c r="K229" s="355"/>
      <c r="L229" s="355"/>
      <c r="M229" s="355"/>
      <c r="N229" s="355"/>
      <c r="O229" s="355"/>
    </row>
    <row r="230" spans="1:15" x14ac:dyDescent="0.2">
      <c r="B230" s="72" t="s">
        <v>33</v>
      </c>
      <c r="C230" s="604" t="s">
        <v>925</v>
      </c>
      <c r="D230" s="73"/>
      <c r="E230" s="605"/>
      <c r="F230" s="355"/>
      <c r="G230" s="355"/>
      <c r="H230" s="355"/>
      <c r="I230" s="355"/>
      <c r="J230" s="355"/>
      <c r="K230" s="355"/>
      <c r="L230" s="355"/>
      <c r="M230" s="355"/>
      <c r="N230" s="355"/>
      <c r="O230" s="355"/>
    </row>
    <row r="231" spans="1:15" x14ac:dyDescent="0.2">
      <c r="B231" s="72" t="s">
        <v>34</v>
      </c>
      <c r="C231" s="730" t="s">
        <v>357</v>
      </c>
      <c r="D231" s="73"/>
      <c r="E231" s="605"/>
      <c r="F231" s="355"/>
      <c r="G231" s="355"/>
      <c r="H231" s="355"/>
      <c r="I231" s="355"/>
      <c r="J231" s="355"/>
      <c r="K231" s="355"/>
      <c r="L231" s="355"/>
      <c r="M231" s="355"/>
      <c r="N231" s="355"/>
      <c r="O231" s="355"/>
    </row>
    <row r="232" spans="1:15" x14ac:dyDescent="0.2">
      <c r="B232" s="72" t="s">
        <v>926</v>
      </c>
      <c r="C232" s="730" t="s">
        <v>294</v>
      </c>
      <c r="D232" s="73"/>
      <c r="E232" s="605"/>
      <c r="F232" s="355"/>
      <c r="G232" s="355"/>
      <c r="H232" s="355"/>
      <c r="I232" s="355"/>
      <c r="J232" s="355"/>
      <c r="K232" s="355"/>
      <c r="L232" s="355"/>
      <c r="M232" s="355"/>
      <c r="N232" s="355"/>
      <c r="O232" s="355"/>
    </row>
    <row r="233" spans="1:15" x14ac:dyDescent="0.2">
      <c r="B233" s="72" t="s">
        <v>928</v>
      </c>
      <c r="C233" s="730" t="s">
        <v>295</v>
      </c>
      <c r="D233" s="73"/>
      <c r="E233" s="605"/>
      <c r="F233" s="355"/>
      <c r="G233" s="355"/>
      <c r="H233" s="355"/>
      <c r="I233" s="355"/>
      <c r="J233" s="355"/>
      <c r="K233" s="355"/>
      <c r="L233" s="355"/>
      <c r="M233" s="355"/>
      <c r="N233" s="355"/>
      <c r="O233" s="355"/>
    </row>
    <row r="234" spans="1:15" x14ac:dyDescent="0.2">
      <c r="B234" s="72" t="s">
        <v>35</v>
      </c>
      <c r="C234" s="730" t="s">
        <v>296</v>
      </c>
      <c r="D234" s="73"/>
      <c r="E234" s="605"/>
      <c r="F234" s="355"/>
      <c r="G234" s="355"/>
      <c r="H234" s="355"/>
      <c r="I234" s="355"/>
      <c r="J234" s="355"/>
      <c r="K234" s="355"/>
      <c r="L234" s="355"/>
      <c r="M234" s="355"/>
      <c r="N234" s="355"/>
      <c r="O234" s="355"/>
    </row>
    <row r="235" spans="1:15" x14ac:dyDescent="0.2">
      <c r="A235" s="5"/>
      <c r="B235" s="731" t="s">
        <v>931</v>
      </c>
      <c r="C235" s="732" t="s">
        <v>934</v>
      </c>
      <c r="D235" s="732"/>
      <c r="E235" s="605"/>
      <c r="F235" s="607"/>
      <c r="G235" s="608"/>
      <c r="H235" s="608"/>
      <c r="I235" s="608"/>
      <c r="J235" s="608"/>
      <c r="K235" s="608"/>
      <c r="L235" s="608"/>
      <c r="M235" s="608"/>
      <c r="N235" s="608"/>
      <c r="O235" s="608"/>
    </row>
    <row r="236" spans="1:15" ht="15.75" customHeight="1" x14ac:dyDescent="0.2">
      <c r="A236" s="5"/>
      <c r="B236" s="731" t="s">
        <v>933</v>
      </c>
      <c r="C236" s="732" t="s">
        <v>932</v>
      </c>
      <c r="D236" s="732"/>
      <c r="E236" s="732"/>
      <c r="F236" s="607"/>
      <c r="G236" s="610"/>
      <c r="H236" s="610"/>
      <c r="I236" s="610"/>
      <c r="J236" s="610"/>
      <c r="K236" s="610"/>
      <c r="L236" s="610"/>
      <c r="M236" s="610"/>
      <c r="N236" s="610"/>
      <c r="O236" s="610"/>
    </row>
    <row r="237" spans="1:15" ht="3.75" customHeight="1" x14ac:dyDescent="0.2"/>
  </sheetData>
  <protectedRanges>
    <protectedRange sqref="A1:E1 L1:IS1 L2:O10 L33:O35 L58:O60 L83:O87 L110:O112 L135:O137 L160:O164 L187:O189 L212:O214 L236:O65570 F236:K65570 F212:K214 F187:K189 F160:K164 F135:K137 F110:K112 F83:K87 F58:K60 F33:K35 F2:K10" name="Plage2"/>
    <protectedRange sqref="F11:O32 F36:O57 F61:O82 F88:O109 F113:O134 F138:O159 F165:O186 F190:O211 F215:O235" name="Plage2_2"/>
  </protectedRanges>
  <mergeCells count="6">
    <mergeCell ref="B1:D1"/>
    <mergeCell ref="F4:K5"/>
    <mergeCell ref="L5:M5"/>
    <mergeCell ref="N5:O5"/>
    <mergeCell ref="L4:O4"/>
    <mergeCell ref="A3:E3"/>
  </mergeCells>
  <phoneticPr fontId="0" type="noConversion"/>
  <pageMargins left="0.55118110236220474" right="0.55118110236220474" top="0.78740157480314965" bottom="0.78740157480314965" header="0.31496062992125984" footer="0.31496062992125984"/>
  <pageSetup paperSize="9" scale="80" fitToHeight="0" orientation="landscape" r:id="rId1"/>
  <headerFooter alignWithMargins="0"/>
  <rowBreaks count="1" manualBreakCount="1">
    <brk id="32" max="16383" man="1"/>
  </rowBreaks>
  <legacy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G58"/>
  <sheetViews>
    <sheetView workbookViewId="0">
      <selection activeCell="B1" sqref="B1"/>
    </sheetView>
  </sheetViews>
  <sheetFormatPr defaultColWidth="11.42578125" defaultRowHeight="12.75" x14ac:dyDescent="0.2"/>
  <cols>
    <col min="1" max="1" width="11.42578125" customWidth="1"/>
    <col min="2" max="2" width="23.85546875" customWidth="1"/>
    <col min="3" max="7" width="11.42578125" customWidth="1"/>
    <col min="8" max="8" width="12.7109375" customWidth="1"/>
  </cols>
  <sheetData>
    <row r="1" spans="1:4" x14ac:dyDescent="0.2">
      <c r="A1" s="296" t="s">
        <v>78</v>
      </c>
      <c r="B1" s="829" t="str">
        <f>'1.'!U20</f>
        <v>0466398071</v>
      </c>
      <c r="C1" s="868" t="s">
        <v>1205</v>
      </c>
      <c r="D1" s="869"/>
    </row>
    <row r="2" spans="1:4" ht="15" customHeight="1" x14ac:dyDescent="0.2">
      <c r="A2" s="1023" t="s">
        <v>689</v>
      </c>
      <c r="B2" s="1023"/>
    </row>
    <row r="4" spans="1:4" x14ac:dyDescent="0.2">
      <c r="A4" s="107"/>
    </row>
    <row r="6" spans="1:4" x14ac:dyDescent="0.2">
      <c r="A6" s="5"/>
    </row>
    <row r="7" spans="1:4" x14ac:dyDescent="0.2">
      <c r="A7" s="5"/>
    </row>
    <row r="9" spans="1:4" x14ac:dyDescent="0.2">
      <c r="A9" s="5"/>
    </row>
    <row r="10" spans="1:4" x14ac:dyDescent="0.2">
      <c r="A10" s="5"/>
    </row>
    <row r="12" spans="1:4" x14ac:dyDescent="0.2">
      <c r="A12" s="5"/>
    </row>
    <row r="14" spans="1:4" x14ac:dyDescent="0.2">
      <c r="A14" s="5"/>
    </row>
    <row r="15" spans="1:4" x14ac:dyDescent="0.2">
      <c r="A15" s="5"/>
    </row>
    <row r="17" spans="1:3" x14ac:dyDescent="0.2">
      <c r="A17" s="5"/>
    </row>
    <row r="18" spans="1:3" x14ac:dyDescent="0.2">
      <c r="A18" s="5"/>
    </row>
    <row r="20" spans="1:3" x14ac:dyDescent="0.2">
      <c r="A20" s="5"/>
    </row>
    <row r="21" spans="1:3" x14ac:dyDescent="0.2">
      <c r="A21" s="5"/>
      <c r="C21" s="5"/>
    </row>
    <row r="23" spans="1:3" x14ac:dyDescent="0.2">
      <c r="A23" s="5"/>
    </row>
    <row r="24" spans="1:3" x14ac:dyDescent="0.2">
      <c r="A24" s="5"/>
    </row>
    <row r="26" spans="1:3" x14ac:dyDescent="0.2">
      <c r="A26" s="5"/>
    </row>
    <row r="27" spans="1:3" x14ac:dyDescent="0.2">
      <c r="A27" s="5"/>
    </row>
    <row r="29" spans="1:3" x14ac:dyDescent="0.2">
      <c r="A29" s="5"/>
    </row>
    <row r="30" spans="1:3" x14ac:dyDescent="0.2">
      <c r="A30" s="5"/>
    </row>
    <row r="31" spans="1:3" x14ac:dyDescent="0.2">
      <c r="A31" s="5"/>
    </row>
    <row r="33" spans="1:1" x14ac:dyDescent="0.2">
      <c r="A33" s="5"/>
    </row>
    <row r="34" spans="1:1" x14ac:dyDescent="0.2">
      <c r="A34" s="5"/>
    </row>
    <row r="36" spans="1:1" x14ac:dyDescent="0.2">
      <c r="A36" s="5"/>
    </row>
    <row r="37" spans="1:1" x14ac:dyDescent="0.2">
      <c r="A37" s="5"/>
    </row>
    <row r="40" spans="1:1" x14ac:dyDescent="0.2">
      <c r="A40" s="107"/>
    </row>
    <row r="42" spans="1:1" x14ac:dyDescent="0.2">
      <c r="A42" s="107"/>
    </row>
    <row r="44" spans="1:1" x14ac:dyDescent="0.2">
      <c r="A44" s="5"/>
    </row>
    <row r="45" spans="1:1" x14ac:dyDescent="0.2">
      <c r="A45" s="5"/>
    </row>
    <row r="47" spans="1:1" x14ac:dyDescent="0.2">
      <c r="A47" s="107"/>
    </row>
    <row r="48" spans="1:1" x14ac:dyDescent="0.2">
      <c r="A48" s="5"/>
    </row>
    <row r="49" spans="1:7" x14ac:dyDescent="0.2">
      <c r="A49" s="5"/>
    </row>
    <row r="51" spans="1:7" x14ac:dyDescent="0.2">
      <c r="A51" s="107"/>
    </row>
    <row r="52" spans="1:7" x14ac:dyDescent="0.2">
      <c r="A52" s="5"/>
      <c r="G52" s="5"/>
    </row>
    <row r="53" spans="1:7" x14ac:dyDescent="0.2">
      <c r="A53" s="5"/>
    </row>
    <row r="54" spans="1:7" x14ac:dyDescent="0.2">
      <c r="A54" s="5"/>
    </row>
    <row r="56" spans="1:7" x14ac:dyDescent="0.2">
      <c r="A56" s="107"/>
    </row>
    <row r="57" spans="1:7" x14ac:dyDescent="0.2">
      <c r="A57" s="5"/>
    </row>
    <row r="58" spans="1:7" x14ac:dyDescent="0.2">
      <c r="A58" s="5"/>
    </row>
  </sheetData>
  <mergeCells count="2">
    <mergeCell ref="C1:D1"/>
    <mergeCell ref="A2:B2"/>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17590-3B14-4C32-B64F-F1ED3B62B134}">
  <dimension ref="A1:D2"/>
  <sheetViews>
    <sheetView workbookViewId="0">
      <selection activeCell="B1" sqref="B1"/>
    </sheetView>
  </sheetViews>
  <sheetFormatPr defaultColWidth="9.140625" defaultRowHeight="12.75" x14ac:dyDescent="0.2"/>
  <cols>
    <col min="1" max="4" width="25.7109375" customWidth="1"/>
  </cols>
  <sheetData>
    <row r="1" spans="1:4" x14ac:dyDescent="0.2">
      <c r="A1" s="296" t="s">
        <v>78</v>
      </c>
      <c r="B1" s="829" t="str">
        <f>'1.'!U20</f>
        <v>0466398071</v>
      </c>
      <c r="C1" s="868" t="s">
        <v>1206</v>
      </c>
      <c r="D1" s="869"/>
    </row>
    <row r="2" spans="1:4" x14ac:dyDescent="0.2">
      <c r="A2" s="1024" t="s">
        <v>1092</v>
      </c>
      <c r="B2" s="1024"/>
      <c r="C2" s="1024"/>
      <c r="D2" s="1024"/>
    </row>
  </sheetData>
  <mergeCells count="2">
    <mergeCell ref="C1:D1"/>
    <mergeCell ref="A2:D2"/>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I5"/>
  <sheetViews>
    <sheetView zoomScaleNormal="100" workbookViewId="0">
      <selection activeCell="B1" sqref="B1"/>
    </sheetView>
  </sheetViews>
  <sheetFormatPr defaultColWidth="11.42578125" defaultRowHeight="12.75" x14ac:dyDescent="0.2"/>
  <cols>
    <col min="1" max="1" width="11.42578125" customWidth="1"/>
    <col min="2" max="2" width="12.140625" customWidth="1"/>
    <col min="3" max="8" width="11.42578125" customWidth="1"/>
    <col min="9" max="9" width="19" customWidth="1"/>
  </cols>
  <sheetData>
    <row r="1" spans="1:9" ht="13.5" thickBot="1" x14ac:dyDescent="0.25">
      <c r="A1" s="296" t="s">
        <v>78</v>
      </c>
      <c r="B1" s="811" t="str">
        <f>'1.'!U20</f>
        <v>0466398071</v>
      </c>
      <c r="C1" s="868" t="s">
        <v>1207</v>
      </c>
      <c r="D1" s="869"/>
    </row>
    <row r="2" spans="1:9" x14ac:dyDescent="0.2">
      <c r="A2" s="466"/>
      <c r="B2" s="467"/>
      <c r="C2" s="467"/>
      <c r="D2" s="467"/>
      <c r="E2" s="467"/>
      <c r="F2" s="467"/>
      <c r="G2" s="467"/>
      <c r="H2" s="467"/>
      <c r="I2" s="468"/>
    </row>
    <row r="3" spans="1:9" x14ac:dyDescent="0.2">
      <c r="A3" s="469"/>
      <c r="B3" s="470" t="s">
        <v>1093</v>
      </c>
      <c r="C3" s="470"/>
      <c r="D3" s="470"/>
      <c r="E3" s="470"/>
      <c r="F3" s="470"/>
      <c r="G3" s="470"/>
      <c r="H3" s="470"/>
      <c r="I3" s="471"/>
    </row>
    <row r="4" spans="1:9" ht="13.5" thickBot="1" x14ac:dyDescent="0.25">
      <c r="A4" s="472"/>
      <c r="B4" s="473"/>
      <c r="C4" s="473"/>
      <c r="D4" s="473"/>
      <c r="E4" s="473"/>
      <c r="F4" s="473"/>
      <c r="G4" s="473"/>
      <c r="H4" s="473"/>
      <c r="I4" s="474"/>
    </row>
    <row r="5" spans="1:9" x14ac:dyDescent="0.2">
      <c r="A5" s="1025" t="s">
        <v>691</v>
      </c>
      <c r="B5" s="1025"/>
    </row>
  </sheetData>
  <mergeCells count="2">
    <mergeCell ref="C1:D1"/>
    <mergeCell ref="A5:B5"/>
  </mergeCells>
  <pageMargins left="0.7" right="0.7" top="0.75" bottom="0.75" header="0.3" footer="0.3"/>
  <pageSetup paperSize="9" scale="8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D2"/>
  <sheetViews>
    <sheetView workbookViewId="0">
      <selection activeCell="B1" sqref="B1"/>
    </sheetView>
  </sheetViews>
  <sheetFormatPr defaultColWidth="11.42578125" defaultRowHeight="12.75" x14ac:dyDescent="0.2"/>
  <cols>
    <col min="1" max="1" width="9.140625" customWidth="1"/>
    <col min="2" max="2" width="22.140625" customWidth="1"/>
  </cols>
  <sheetData>
    <row r="1" spans="1:4" x14ac:dyDescent="0.2">
      <c r="A1" s="296" t="s">
        <v>78</v>
      </c>
      <c r="B1" s="811" t="str">
        <f>'1.'!U20</f>
        <v>0466398071</v>
      </c>
      <c r="C1" s="868" t="s">
        <v>1208</v>
      </c>
      <c r="D1" s="878"/>
    </row>
    <row r="2" spans="1:4" s="339" customFormat="1" x14ac:dyDescent="0.2">
      <c r="A2" s="1026" t="s">
        <v>690</v>
      </c>
      <c r="B2" s="1026"/>
      <c r="C2" s="341"/>
      <c r="D2" s="341"/>
    </row>
  </sheetData>
  <mergeCells count="2">
    <mergeCell ref="C1:D1"/>
    <mergeCell ref="A2:B2"/>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2"/>
  <sheetViews>
    <sheetView workbookViewId="0">
      <selection activeCell="B1" sqref="B1"/>
    </sheetView>
  </sheetViews>
  <sheetFormatPr defaultColWidth="11.42578125" defaultRowHeight="12.75" x14ac:dyDescent="0.2"/>
  <cols>
    <col min="1" max="1" width="9.140625" customWidth="1"/>
    <col min="2" max="2" width="22.140625" customWidth="1"/>
  </cols>
  <sheetData>
    <row r="1" spans="1:4" x14ac:dyDescent="0.2">
      <c r="A1" s="296" t="s">
        <v>78</v>
      </c>
      <c r="B1" s="811" t="str">
        <f>'1.'!U20</f>
        <v>0466398071</v>
      </c>
      <c r="C1" s="868" t="s">
        <v>1209</v>
      </c>
      <c r="D1" s="878"/>
    </row>
    <row r="2" spans="1:4" s="339" customFormat="1" ht="12.75" customHeight="1" x14ac:dyDescent="0.2">
      <c r="A2" s="1026" t="s">
        <v>905</v>
      </c>
      <c r="B2" s="1026"/>
      <c r="C2" s="1026"/>
      <c r="D2" s="341"/>
    </row>
  </sheetData>
  <mergeCells count="2">
    <mergeCell ref="C1:D1"/>
    <mergeCell ref="A2:C2"/>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I49"/>
  <sheetViews>
    <sheetView zoomScaleNormal="100" workbookViewId="0">
      <selection activeCell="B1" sqref="B1:C1"/>
    </sheetView>
  </sheetViews>
  <sheetFormatPr defaultColWidth="11.42578125" defaultRowHeight="12.75" x14ac:dyDescent="0.2"/>
  <cols>
    <col min="1" max="1" width="63.85546875" customWidth="1"/>
    <col min="2" max="2" width="12.7109375" style="235" customWidth="1"/>
    <col min="3" max="3" width="18.140625" style="68" customWidth="1"/>
    <col min="4" max="4" width="14" style="389" customWidth="1"/>
    <col min="5" max="5" width="12.85546875" style="68" customWidth="1"/>
  </cols>
  <sheetData>
    <row r="1" spans="1:9" x14ac:dyDescent="0.2">
      <c r="A1" s="296" t="s">
        <v>78</v>
      </c>
      <c r="B1" s="868" t="str">
        <f>'1.'!U20</f>
        <v>0466398071</v>
      </c>
      <c r="C1" s="878"/>
      <c r="D1" s="423" t="s">
        <v>1216</v>
      </c>
      <c r="E1" s="387"/>
      <c r="F1" s="25"/>
      <c r="G1" s="25"/>
      <c r="H1" s="25"/>
      <c r="I1" s="44"/>
    </row>
    <row r="2" spans="1:9" x14ac:dyDescent="0.2">
      <c r="A2" s="25"/>
      <c r="B2" s="141"/>
      <c r="C2" s="387"/>
    </row>
    <row r="3" spans="1:9" x14ac:dyDescent="0.2">
      <c r="A3" s="1027" t="s">
        <v>440</v>
      </c>
      <c r="B3" s="1027"/>
      <c r="C3" s="387"/>
      <c r="F3" s="98"/>
    </row>
    <row r="4" spans="1:9" x14ac:dyDescent="0.2">
      <c r="A4" s="76" t="s">
        <v>441</v>
      </c>
    </row>
    <row r="5" spans="1:9" x14ac:dyDescent="0.2">
      <c r="F5" s="75"/>
    </row>
    <row r="6" spans="1:9" x14ac:dyDescent="0.2">
      <c r="A6" s="220" t="s">
        <v>442</v>
      </c>
    </row>
    <row r="7" spans="1:9" x14ac:dyDescent="0.2">
      <c r="F7" s="75"/>
    </row>
    <row r="8" spans="1:9" x14ac:dyDescent="0.2">
      <c r="A8" s="219" t="s">
        <v>1094</v>
      </c>
      <c r="B8" s="282"/>
      <c r="C8" s="390"/>
      <c r="D8" s="391"/>
      <c r="E8" s="71"/>
    </row>
    <row r="9" spans="1:9" x14ac:dyDescent="0.2">
      <c r="A9" s="219" t="s">
        <v>443</v>
      </c>
      <c r="B9" s="282"/>
      <c r="C9" s="390"/>
      <c r="D9" s="391"/>
      <c r="E9" s="71"/>
      <c r="F9" s="75"/>
    </row>
    <row r="10" spans="1:9" x14ac:dyDescent="0.2">
      <c r="F10" s="75"/>
    </row>
    <row r="11" spans="1:9" x14ac:dyDescent="0.2">
      <c r="A11" s="100" t="s">
        <v>493</v>
      </c>
      <c r="B11" s="281" t="s">
        <v>2</v>
      </c>
      <c r="C11" s="228" t="s">
        <v>298</v>
      </c>
      <c r="D11" s="258" t="s">
        <v>494</v>
      </c>
      <c r="E11" s="228" t="s">
        <v>495</v>
      </c>
    </row>
    <row r="12" spans="1:9" x14ac:dyDescent="0.2">
      <c r="A12" s="96"/>
      <c r="B12" s="232"/>
      <c r="C12" s="503"/>
      <c r="D12" s="508"/>
      <c r="E12" s="503"/>
      <c r="F12" s="75"/>
    </row>
    <row r="13" spans="1:9" x14ac:dyDescent="0.2">
      <c r="A13" s="76" t="s">
        <v>496</v>
      </c>
      <c r="B13" s="232"/>
      <c r="C13" s="503"/>
      <c r="D13" s="508"/>
      <c r="E13" s="503"/>
    </row>
    <row r="14" spans="1:9" x14ac:dyDescent="0.2">
      <c r="A14" s="96"/>
      <c r="B14" s="232"/>
      <c r="C14" s="503"/>
      <c r="D14" s="509"/>
      <c r="E14" s="503"/>
      <c r="F14" s="75"/>
    </row>
    <row r="15" spans="1:9" x14ac:dyDescent="0.2">
      <c r="A15" s="76" t="s">
        <v>727</v>
      </c>
      <c r="B15" s="232">
        <v>1001</v>
      </c>
      <c r="C15" s="503">
        <v>0</v>
      </c>
      <c r="D15" s="509">
        <v>0</v>
      </c>
      <c r="E15" s="503">
        <v>0</v>
      </c>
    </row>
    <row r="16" spans="1:9" x14ac:dyDescent="0.2">
      <c r="A16" s="5"/>
      <c r="B16" s="232"/>
      <c r="C16" s="503"/>
      <c r="D16" s="509"/>
      <c r="E16" s="503"/>
      <c r="F16" s="75"/>
    </row>
    <row r="17" spans="1:6" x14ac:dyDescent="0.2">
      <c r="A17" s="76" t="s">
        <v>728</v>
      </c>
      <c r="B17" s="232">
        <v>1002</v>
      </c>
      <c r="C17" s="503">
        <v>0</v>
      </c>
      <c r="D17" s="509">
        <v>0</v>
      </c>
      <c r="E17" s="503">
        <v>0</v>
      </c>
    </row>
    <row r="18" spans="1:6" x14ac:dyDescent="0.2">
      <c r="A18" s="5"/>
      <c r="B18" s="232"/>
      <c r="C18" s="503"/>
      <c r="D18" s="509"/>
      <c r="E18" s="503"/>
      <c r="F18" s="75"/>
    </row>
    <row r="19" spans="1:6" x14ac:dyDescent="0.2">
      <c r="A19" s="76" t="s">
        <v>729</v>
      </c>
      <c r="B19" s="232">
        <v>1003</v>
      </c>
      <c r="C19" s="503">
        <v>0</v>
      </c>
      <c r="D19" s="509">
        <v>0</v>
      </c>
      <c r="E19" s="503">
        <v>0</v>
      </c>
    </row>
    <row r="20" spans="1:6" x14ac:dyDescent="0.2">
      <c r="A20" s="5"/>
      <c r="B20" s="232"/>
      <c r="C20" s="503"/>
      <c r="D20" s="509"/>
      <c r="E20" s="503"/>
      <c r="F20" s="75"/>
    </row>
    <row r="21" spans="1:6" x14ac:dyDescent="0.2">
      <c r="A21" s="76" t="s">
        <v>497</v>
      </c>
      <c r="B21" s="232"/>
      <c r="C21" s="503"/>
      <c r="D21" s="509"/>
      <c r="E21" s="503"/>
    </row>
    <row r="22" spans="1:6" x14ac:dyDescent="0.2">
      <c r="A22" s="5"/>
      <c r="B22" s="232"/>
      <c r="C22" s="503"/>
      <c r="D22" s="509"/>
      <c r="E22" s="503"/>
      <c r="F22" s="75"/>
    </row>
    <row r="23" spans="1:6" x14ac:dyDescent="0.2">
      <c r="A23" s="76" t="s">
        <v>727</v>
      </c>
      <c r="B23" s="232">
        <v>1011</v>
      </c>
      <c r="C23" s="503">
        <v>0</v>
      </c>
      <c r="D23" s="509">
        <v>0</v>
      </c>
      <c r="E23" s="503">
        <v>0</v>
      </c>
    </row>
    <row r="24" spans="1:6" x14ac:dyDescent="0.2">
      <c r="A24" s="5"/>
      <c r="B24" s="232"/>
      <c r="C24" s="503"/>
      <c r="D24" s="508"/>
      <c r="E24" s="503"/>
      <c r="F24" s="75"/>
    </row>
    <row r="25" spans="1:6" x14ac:dyDescent="0.2">
      <c r="A25" s="76" t="s">
        <v>728</v>
      </c>
      <c r="B25" s="232">
        <v>1012</v>
      </c>
      <c r="C25" s="503">
        <v>0</v>
      </c>
      <c r="D25" s="509">
        <v>0</v>
      </c>
      <c r="E25" s="503">
        <v>0</v>
      </c>
    </row>
    <row r="26" spans="1:6" x14ac:dyDescent="0.2">
      <c r="A26" s="5"/>
      <c r="B26" s="232"/>
      <c r="C26" s="503"/>
      <c r="D26" s="508"/>
      <c r="E26" s="503"/>
      <c r="F26" s="75"/>
    </row>
    <row r="27" spans="1:6" x14ac:dyDescent="0.2">
      <c r="A27" s="76" t="s">
        <v>730</v>
      </c>
      <c r="B27" s="232">
        <v>1013</v>
      </c>
      <c r="C27" s="503">
        <v>0</v>
      </c>
      <c r="D27" s="509">
        <v>0</v>
      </c>
      <c r="E27" s="503">
        <v>0</v>
      </c>
    </row>
    <row r="28" spans="1:6" x14ac:dyDescent="0.2">
      <c r="A28" s="96"/>
      <c r="B28" s="232"/>
      <c r="C28" s="503"/>
      <c r="D28" s="508"/>
      <c r="E28" s="503"/>
      <c r="F28" s="75"/>
    </row>
    <row r="29" spans="1:6" x14ac:dyDescent="0.2">
      <c r="A29" s="76" t="s">
        <v>498</v>
      </c>
      <c r="B29" s="232"/>
      <c r="C29" s="503"/>
      <c r="D29" s="508"/>
      <c r="E29" s="503"/>
    </row>
    <row r="30" spans="1:6" x14ac:dyDescent="0.2">
      <c r="A30" s="5"/>
      <c r="B30" s="232"/>
      <c r="C30" s="503"/>
      <c r="D30" s="508"/>
      <c r="E30" s="503"/>
      <c r="F30" s="75"/>
    </row>
    <row r="31" spans="1:6" x14ac:dyDescent="0.2">
      <c r="A31" s="76" t="s">
        <v>727</v>
      </c>
      <c r="B31" s="232">
        <v>1021</v>
      </c>
      <c r="C31" s="503">
        <v>0</v>
      </c>
      <c r="D31" s="509">
        <v>0</v>
      </c>
      <c r="E31" s="503">
        <v>0</v>
      </c>
    </row>
    <row r="32" spans="1:6" x14ac:dyDescent="0.2">
      <c r="A32" s="5"/>
      <c r="B32" s="232"/>
      <c r="C32" s="503"/>
      <c r="D32" s="509"/>
      <c r="E32" s="503"/>
      <c r="F32" s="75"/>
    </row>
    <row r="33" spans="1:6" x14ac:dyDescent="0.2">
      <c r="A33" s="76" t="s">
        <v>728</v>
      </c>
      <c r="B33" s="232">
        <v>1022</v>
      </c>
      <c r="C33" s="503">
        <v>0</v>
      </c>
      <c r="D33" s="509">
        <v>0</v>
      </c>
      <c r="E33" s="503">
        <v>0</v>
      </c>
    </row>
    <row r="34" spans="1:6" x14ac:dyDescent="0.2">
      <c r="A34" s="5"/>
      <c r="B34" s="232"/>
      <c r="C34" s="503"/>
      <c r="D34" s="509"/>
      <c r="E34" s="503"/>
      <c r="F34" s="75"/>
    </row>
    <row r="35" spans="1:6" x14ac:dyDescent="0.2">
      <c r="A35" s="76" t="s">
        <v>730</v>
      </c>
      <c r="B35" s="232">
        <v>1023</v>
      </c>
      <c r="C35" s="503">
        <v>0</v>
      </c>
      <c r="D35" s="509">
        <v>0</v>
      </c>
      <c r="E35" s="503">
        <v>0</v>
      </c>
    </row>
    <row r="36" spans="1:6" x14ac:dyDescent="0.2">
      <c r="A36" s="5"/>
      <c r="B36" s="232"/>
      <c r="C36" s="503"/>
      <c r="D36" s="509"/>
      <c r="E36" s="503"/>
      <c r="F36" s="75"/>
    </row>
    <row r="37" spans="1:6" x14ac:dyDescent="0.2">
      <c r="A37" s="76" t="s">
        <v>499</v>
      </c>
      <c r="B37" s="255">
        <v>1033</v>
      </c>
      <c r="C37" s="506">
        <v>0</v>
      </c>
      <c r="D37" s="510">
        <v>0</v>
      </c>
      <c r="E37" s="506">
        <v>0</v>
      </c>
    </row>
    <row r="38" spans="1:6" x14ac:dyDescent="0.2">
      <c r="A38" s="5"/>
      <c r="F38" s="75"/>
    </row>
    <row r="39" spans="1:6" x14ac:dyDescent="0.2">
      <c r="A39" s="102" t="s">
        <v>500</v>
      </c>
      <c r="B39" s="281" t="s">
        <v>2</v>
      </c>
      <c r="C39" s="228" t="s">
        <v>906</v>
      </c>
      <c r="D39" s="258" t="s">
        <v>907</v>
      </c>
      <c r="E39" s="228" t="s">
        <v>908</v>
      </c>
    </row>
    <row r="40" spans="1:6" x14ac:dyDescent="0.2">
      <c r="B40" s="232"/>
      <c r="C40" s="503"/>
      <c r="D40" s="509"/>
      <c r="E40" s="503"/>
    </row>
    <row r="41" spans="1:6" x14ac:dyDescent="0.2">
      <c r="A41" s="76" t="s">
        <v>445</v>
      </c>
      <c r="B41" s="232">
        <v>1003</v>
      </c>
      <c r="C41" s="503">
        <v>0</v>
      </c>
      <c r="D41" s="509">
        <v>0</v>
      </c>
      <c r="E41" s="503">
        <v>0</v>
      </c>
      <c r="F41" s="75"/>
    </row>
    <row r="42" spans="1:6" x14ac:dyDescent="0.2">
      <c r="A42" s="5"/>
      <c r="B42" s="232"/>
      <c r="C42" s="503"/>
      <c r="D42" s="509"/>
      <c r="E42" s="503"/>
    </row>
    <row r="43" spans="1:6" x14ac:dyDescent="0.2">
      <c r="A43" s="76" t="s">
        <v>446</v>
      </c>
      <c r="B43" s="232">
        <v>1013</v>
      </c>
      <c r="C43" s="503">
        <v>0</v>
      </c>
      <c r="D43" s="509">
        <v>0</v>
      </c>
      <c r="E43" s="503">
        <v>0</v>
      </c>
      <c r="F43" s="75"/>
    </row>
    <row r="44" spans="1:6" x14ac:dyDescent="0.2">
      <c r="A44" s="5"/>
      <c r="B44" s="232"/>
      <c r="C44" s="503"/>
      <c r="D44" s="509"/>
      <c r="E44" s="503"/>
    </row>
    <row r="45" spans="1:6" x14ac:dyDescent="0.2">
      <c r="A45" s="76" t="s">
        <v>447</v>
      </c>
      <c r="B45" s="232">
        <v>1023</v>
      </c>
      <c r="C45" s="503">
        <v>0</v>
      </c>
      <c r="D45" s="509">
        <v>0</v>
      </c>
      <c r="E45" s="503">
        <v>0</v>
      </c>
      <c r="F45" s="75"/>
    </row>
    <row r="46" spans="1:6" x14ac:dyDescent="0.2">
      <c r="A46" s="5"/>
      <c r="B46" s="232"/>
      <c r="C46" s="503"/>
      <c r="D46" s="509"/>
      <c r="E46" s="503"/>
    </row>
    <row r="47" spans="1:6" x14ac:dyDescent="0.2">
      <c r="A47" s="76" t="s">
        <v>448</v>
      </c>
      <c r="B47" s="255">
        <v>1033</v>
      </c>
      <c r="C47" s="506">
        <v>0</v>
      </c>
      <c r="D47" s="510">
        <v>0</v>
      </c>
      <c r="E47" s="506">
        <v>0</v>
      </c>
      <c r="F47" s="75"/>
    </row>
    <row r="49" spans="6:6" x14ac:dyDescent="0.2">
      <c r="F49" s="75"/>
    </row>
  </sheetData>
  <protectedRanges>
    <protectedRange sqref="C1:E2 A1:IV1 C50:E65395" name="Plage2"/>
    <protectedRange sqref="C3:E49" name="Plage2_1"/>
  </protectedRanges>
  <mergeCells count="2">
    <mergeCell ref="A3:B3"/>
    <mergeCell ref="B1:C1"/>
  </mergeCells>
  <phoneticPr fontId="0" type="noConversion"/>
  <pageMargins left="0.7" right="0.7" top="0.75" bottom="0.75" header="0.3" footer="0.3"/>
  <pageSetup paperSize="9" scale="73" fitToHeight="0" orientation="portrait" r:id="rId1"/>
  <rowBreaks count="1" manualBreakCount="1">
    <brk id="48"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7BD2D-AB50-4A67-9529-95471F4F4A86}">
  <sheetPr>
    <pageSetUpPr fitToPage="1"/>
  </sheetPr>
  <dimension ref="A1:I60"/>
  <sheetViews>
    <sheetView zoomScaleNormal="100" workbookViewId="0">
      <selection activeCell="B1" sqref="B1:C1"/>
    </sheetView>
  </sheetViews>
  <sheetFormatPr defaultColWidth="11.42578125" defaultRowHeight="12.75" x14ac:dyDescent="0.2"/>
  <cols>
    <col min="1" max="1" width="63.85546875" customWidth="1"/>
    <col min="2" max="2" width="12.7109375" style="235" customWidth="1"/>
    <col min="3" max="3" width="18.140625" style="68" customWidth="1"/>
    <col min="4" max="4" width="14" style="389" customWidth="1"/>
    <col min="5" max="5" width="12.85546875" style="68" customWidth="1"/>
  </cols>
  <sheetData>
    <row r="1" spans="1:9" x14ac:dyDescent="0.2">
      <c r="A1" s="296" t="s">
        <v>78</v>
      </c>
      <c r="B1" s="868" t="str">
        <f>'1.'!U20</f>
        <v>0466398071</v>
      </c>
      <c r="C1" s="878"/>
      <c r="D1" s="423" t="s">
        <v>1217</v>
      </c>
      <c r="E1" s="387"/>
      <c r="F1" s="25"/>
      <c r="G1" s="25"/>
      <c r="H1" s="25"/>
      <c r="I1" s="809"/>
    </row>
    <row r="2" spans="1:9" x14ac:dyDescent="0.2">
      <c r="A2" s="25"/>
      <c r="B2" s="141"/>
      <c r="C2" s="387"/>
    </row>
    <row r="3" spans="1:9" x14ac:dyDescent="0.2">
      <c r="A3" s="99" t="s">
        <v>1094</v>
      </c>
      <c r="B3" s="282"/>
      <c r="C3" s="390"/>
      <c r="D3" s="392"/>
      <c r="E3" s="390"/>
      <c r="G3" s="17"/>
    </row>
    <row r="4" spans="1:9" x14ac:dyDescent="0.2">
      <c r="A4" s="99" t="s">
        <v>449</v>
      </c>
      <c r="B4" s="282"/>
      <c r="C4" s="390"/>
      <c r="D4" s="392"/>
      <c r="E4" s="390"/>
      <c r="G4" s="17"/>
    </row>
    <row r="5" spans="1:9" x14ac:dyDescent="0.2">
      <c r="A5" s="76"/>
      <c r="G5" s="17"/>
    </row>
    <row r="6" spans="1:9" ht="38.25" x14ac:dyDescent="0.2">
      <c r="A6" s="101" t="s">
        <v>450</v>
      </c>
      <c r="B6" s="281" t="s">
        <v>2</v>
      </c>
      <c r="C6" s="228" t="s">
        <v>755</v>
      </c>
      <c r="D6" s="258" t="s">
        <v>754</v>
      </c>
      <c r="E6" s="393" t="s">
        <v>756</v>
      </c>
    </row>
    <row r="7" spans="1:9" x14ac:dyDescent="0.2">
      <c r="A7" s="3"/>
      <c r="B7" s="232"/>
      <c r="C7" s="503"/>
      <c r="D7" s="508"/>
      <c r="E7" s="503"/>
    </row>
    <row r="8" spans="1:9" x14ac:dyDescent="0.2">
      <c r="A8" s="3"/>
      <c r="B8" s="232"/>
      <c r="C8" s="503"/>
      <c r="D8" s="508"/>
      <c r="E8" s="503"/>
    </row>
    <row r="9" spans="1:9" x14ac:dyDescent="0.2">
      <c r="A9" s="76" t="s">
        <v>501</v>
      </c>
      <c r="B9" s="232">
        <v>105</v>
      </c>
      <c r="C9" s="503">
        <v>0</v>
      </c>
      <c r="D9" s="509">
        <v>0</v>
      </c>
      <c r="E9" s="503">
        <v>0</v>
      </c>
    </row>
    <row r="10" spans="1:9" x14ac:dyDescent="0.2">
      <c r="A10" s="5"/>
      <c r="B10" s="232"/>
      <c r="C10" s="503"/>
      <c r="D10" s="509"/>
      <c r="E10" s="503"/>
    </row>
    <row r="11" spans="1:9" x14ac:dyDescent="0.2">
      <c r="A11" s="76" t="s">
        <v>502</v>
      </c>
      <c r="B11" s="232"/>
      <c r="C11" s="503"/>
      <c r="D11" s="509"/>
      <c r="E11" s="503"/>
    </row>
    <row r="12" spans="1:9" x14ac:dyDescent="0.2">
      <c r="A12" s="5"/>
      <c r="B12" s="232"/>
      <c r="C12" s="503"/>
      <c r="D12" s="509"/>
      <c r="E12" s="503"/>
    </row>
    <row r="13" spans="1:9" x14ac:dyDescent="0.2">
      <c r="A13" s="76" t="s">
        <v>724</v>
      </c>
      <c r="B13" s="232">
        <v>110</v>
      </c>
      <c r="C13" s="503"/>
      <c r="D13" s="509"/>
      <c r="E13" s="503"/>
    </row>
    <row r="14" spans="1:9" x14ac:dyDescent="0.2">
      <c r="A14" s="5"/>
      <c r="B14" s="232"/>
      <c r="C14" s="503"/>
      <c r="D14" s="509"/>
      <c r="E14" s="503"/>
    </row>
    <row r="15" spans="1:9" x14ac:dyDescent="0.2">
      <c r="A15" s="76" t="s">
        <v>725</v>
      </c>
      <c r="B15" s="232">
        <v>111</v>
      </c>
      <c r="C15" s="503"/>
      <c r="D15" s="509"/>
      <c r="E15" s="503"/>
    </row>
    <row r="16" spans="1:9" x14ac:dyDescent="0.2">
      <c r="A16" s="5"/>
      <c r="B16" s="232"/>
      <c r="C16" s="503"/>
      <c r="D16" s="509"/>
      <c r="E16" s="503"/>
    </row>
    <row r="17" spans="1:5" x14ac:dyDescent="0.2">
      <c r="A17" s="76" t="s">
        <v>726</v>
      </c>
      <c r="B17" s="232">
        <v>112</v>
      </c>
      <c r="C17" s="503"/>
      <c r="D17" s="509"/>
      <c r="E17" s="503"/>
    </row>
    <row r="18" spans="1:5" x14ac:dyDescent="0.2">
      <c r="A18" s="76"/>
      <c r="B18" s="232"/>
      <c r="C18" s="503"/>
      <c r="D18" s="509"/>
      <c r="E18" s="503"/>
    </row>
    <row r="19" spans="1:5" x14ac:dyDescent="0.2">
      <c r="A19" s="76" t="s">
        <v>731</v>
      </c>
      <c r="B19" s="232"/>
      <c r="C19" s="503"/>
      <c r="D19" s="509"/>
      <c r="E19" s="503"/>
    </row>
    <row r="20" spans="1:5" x14ac:dyDescent="0.2">
      <c r="A20" s="96"/>
      <c r="B20" s="232">
        <v>113</v>
      </c>
      <c r="C20" s="503"/>
      <c r="D20" s="509"/>
      <c r="E20" s="503"/>
    </row>
    <row r="21" spans="1:5" x14ac:dyDescent="0.2">
      <c r="A21" s="76" t="s">
        <v>503</v>
      </c>
      <c r="B21" s="232"/>
      <c r="C21" s="503"/>
      <c r="D21" s="509"/>
      <c r="E21" s="503"/>
    </row>
    <row r="22" spans="1:5" x14ac:dyDescent="0.2">
      <c r="A22" s="96"/>
      <c r="B22" s="232"/>
      <c r="C22" s="503"/>
      <c r="D22" s="509"/>
      <c r="E22" s="503"/>
    </row>
    <row r="23" spans="1:5" x14ac:dyDescent="0.2">
      <c r="A23" s="76" t="s">
        <v>732</v>
      </c>
      <c r="B23" s="232">
        <v>120</v>
      </c>
      <c r="C23" s="503">
        <v>0</v>
      </c>
      <c r="D23" s="509">
        <v>0</v>
      </c>
      <c r="E23" s="503">
        <v>0</v>
      </c>
    </row>
    <row r="24" spans="1:5" x14ac:dyDescent="0.2">
      <c r="A24" s="5"/>
      <c r="B24" s="232"/>
      <c r="C24" s="503"/>
      <c r="D24" s="509"/>
      <c r="E24" s="503"/>
    </row>
    <row r="25" spans="1:5" x14ac:dyDescent="0.2">
      <c r="A25" s="76" t="s">
        <v>733</v>
      </c>
      <c r="B25" s="232">
        <v>1200</v>
      </c>
      <c r="C25" s="503"/>
      <c r="D25" s="509"/>
      <c r="E25" s="503"/>
    </row>
    <row r="26" spans="1:5" x14ac:dyDescent="0.2">
      <c r="A26" s="5"/>
      <c r="B26" s="232"/>
      <c r="C26" s="503"/>
      <c r="D26" s="509"/>
      <c r="E26" s="503"/>
    </row>
    <row r="27" spans="1:5" x14ac:dyDescent="0.2">
      <c r="A27" s="76" t="s">
        <v>734</v>
      </c>
      <c r="B27" s="232">
        <v>1201</v>
      </c>
      <c r="C27" s="503"/>
      <c r="D27" s="509"/>
      <c r="E27" s="503"/>
    </row>
    <row r="28" spans="1:5" x14ac:dyDescent="0.2">
      <c r="A28" s="5"/>
      <c r="B28" s="232"/>
      <c r="C28" s="503"/>
      <c r="D28" s="509"/>
      <c r="E28" s="503"/>
    </row>
    <row r="29" spans="1:5" x14ac:dyDescent="0.2">
      <c r="A29" s="76" t="s">
        <v>735</v>
      </c>
      <c r="B29" s="232">
        <v>1202</v>
      </c>
      <c r="C29" s="503"/>
      <c r="D29" s="509"/>
      <c r="E29" s="503"/>
    </row>
    <row r="30" spans="1:5" x14ac:dyDescent="0.2">
      <c r="A30" s="5"/>
      <c r="B30" s="232"/>
      <c r="C30" s="503"/>
      <c r="D30" s="509"/>
      <c r="E30" s="503"/>
    </row>
    <row r="31" spans="1:5" x14ac:dyDescent="0.2">
      <c r="A31" s="76" t="s">
        <v>736</v>
      </c>
      <c r="B31" s="232">
        <v>1203</v>
      </c>
      <c r="C31" s="503"/>
      <c r="D31" s="509"/>
      <c r="E31" s="503"/>
    </row>
    <row r="32" spans="1:5" x14ac:dyDescent="0.2">
      <c r="A32" s="5"/>
      <c r="B32" s="232"/>
      <c r="C32" s="503"/>
      <c r="D32" s="509"/>
      <c r="E32" s="503"/>
    </row>
    <row r="33" spans="1:5" x14ac:dyDescent="0.2">
      <c r="A33" s="76" t="s">
        <v>737</v>
      </c>
      <c r="B33" s="232">
        <v>121</v>
      </c>
      <c r="C33" s="503">
        <v>0</v>
      </c>
      <c r="D33" s="509">
        <v>0</v>
      </c>
      <c r="E33" s="503">
        <v>0</v>
      </c>
    </row>
    <row r="34" spans="1:5" x14ac:dyDescent="0.2">
      <c r="A34" s="5"/>
      <c r="B34" s="232"/>
      <c r="C34" s="503"/>
      <c r="D34" s="509"/>
      <c r="E34" s="503"/>
    </row>
    <row r="35" spans="1:5" x14ac:dyDescent="0.2">
      <c r="A35" s="76" t="s">
        <v>733</v>
      </c>
      <c r="B35" s="232">
        <v>1210</v>
      </c>
      <c r="C35" s="503"/>
      <c r="D35" s="509"/>
      <c r="E35" s="503"/>
    </row>
    <row r="36" spans="1:5" x14ac:dyDescent="0.2">
      <c r="A36" s="5"/>
      <c r="B36" s="232"/>
      <c r="C36" s="503"/>
      <c r="D36" s="509"/>
      <c r="E36" s="503"/>
    </row>
    <row r="37" spans="1:5" x14ac:dyDescent="0.2">
      <c r="A37" s="76" t="s">
        <v>734</v>
      </c>
      <c r="B37" s="232">
        <v>1211</v>
      </c>
      <c r="C37" s="503"/>
      <c r="D37" s="509"/>
      <c r="E37" s="503"/>
    </row>
    <row r="38" spans="1:5" x14ac:dyDescent="0.2">
      <c r="A38" s="5"/>
      <c r="B38" s="232"/>
      <c r="C38" s="503"/>
      <c r="D38" s="509"/>
      <c r="E38" s="503"/>
    </row>
    <row r="39" spans="1:5" x14ac:dyDescent="0.2">
      <c r="A39" s="76" t="s">
        <v>735</v>
      </c>
      <c r="B39" s="232">
        <v>1212</v>
      </c>
      <c r="C39" s="503"/>
      <c r="D39" s="509"/>
      <c r="E39" s="503"/>
    </row>
    <row r="40" spans="1:5" x14ac:dyDescent="0.2">
      <c r="A40" s="5"/>
      <c r="B40" s="232"/>
      <c r="C40" s="503"/>
      <c r="D40" s="509"/>
      <c r="E40" s="503"/>
    </row>
    <row r="41" spans="1:5" x14ac:dyDescent="0.2">
      <c r="A41" s="76" t="s">
        <v>736</v>
      </c>
      <c r="B41" s="232">
        <v>1213</v>
      </c>
      <c r="C41" s="503"/>
      <c r="D41" s="509"/>
      <c r="E41" s="503"/>
    </row>
    <row r="42" spans="1:5" x14ac:dyDescent="0.2">
      <c r="A42" s="96"/>
      <c r="B42" s="232"/>
      <c r="C42" s="503"/>
      <c r="D42" s="509"/>
      <c r="E42" s="503"/>
    </row>
    <row r="43" spans="1:5" x14ac:dyDescent="0.2">
      <c r="A43" s="76" t="s">
        <v>504</v>
      </c>
      <c r="B43" s="232"/>
      <c r="C43" s="503"/>
      <c r="D43" s="509"/>
      <c r="E43" s="503"/>
    </row>
    <row r="44" spans="1:5" x14ac:dyDescent="0.2">
      <c r="A44" s="96"/>
      <c r="B44" s="232"/>
      <c r="C44" s="503"/>
      <c r="D44" s="509"/>
      <c r="E44" s="503"/>
    </row>
    <row r="45" spans="1:5" x14ac:dyDescent="0.2">
      <c r="A45" s="76" t="s">
        <v>451</v>
      </c>
      <c r="B45" s="232">
        <v>130</v>
      </c>
      <c r="C45" s="503"/>
      <c r="D45" s="509"/>
      <c r="E45" s="503"/>
    </row>
    <row r="46" spans="1:5" x14ac:dyDescent="0.2">
      <c r="A46" s="5"/>
      <c r="B46" s="232"/>
      <c r="C46" s="503"/>
      <c r="D46" s="509"/>
      <c r="E46" s="503"/>
    </row>
    <row r="47" spans="1:5" x14ac:dyDescent="0.2">
      <c r="A47" s="76" t="s">
        <v>452</v>
      </c>
      <c r="B47" s="232">
        <v>134</v>
      </c>
      <c r="C47" s="503"/>
      <c r="D47" s="509"/>
      <c r="E47" s="503"/>
    </row>
    <row r="48" spans="1:5" x14ac:dyDescent="0.2">
      <c r="A48" s="5"/>
      <c r="B48" s="232"/>
      <c r="C48" s="503"/>
      <c r="D48" s="509"/>
      <c r="E48" s="503"/>
    </row>
    <row r="49" spans="1:7" x14ac:dyDescent="0.2">
      <c r="A49" s="76" t="s">
        <v>453</v>
      </c>
      <c r="B49" s="232">
        <v>132</v>
      </c>
      <c r="C49" s="503"/>
      <c r="D49" s="508"/>
      <c r="E49" s="503"/>
    </row>
    <row r="50" spans="1:7" x14ac:dyDescent="0.2">
      <c r="A50" s="5"/>
      <c r="B50" s="232"/>
      <c r="C50" s="503"/>
      <c r="D50" s="508"/>
      <c r="E50" s="503"/>
    </row>
    <row r="51" spans="1:7" x14ac:dyDescent="0.2">
      <c r="A51" s="76" t="s">
        <v>454</v>
      </c>
      <c r="B51" s="255">
        <v>133</v>
      </c>
      <c r="C51" s="506"/>
      <c r="D51" s="511"/>
      <c r="E51" s="506"/>
    </row>
    <row r="53" spans="1:7" ht="24" customHeight="1" x14ac:dyDescent="0.2">
      <c r="A53" s="99" t="s">
        <v>1095</v>
      </c>
      <c r="B53" s="282"/>
      <c r="C53" s="394"/>
      <c r="D53" s="392"/>
      <c r="E53" s="394"/>
      <c r="G53" s="17"/>
    </row>
    <row r="54" spans="1:7" ht="25.5" customHeight="1" x14ac:dyDescent="0.2">
      <c r="A54" s="103" t="s">
        <v>444</v>
      </c>
      <c r="B54" s="283" t="s">
        <v>2</v>
      </c>
      <c r="C54" s="395" t="s">
        <v>670</v>
      </c>
      <c r="D54" s="1032" t="s">
        <v>1096</v>
      </c>
      <c r="E54" s="1033"/>
      <c r="F54" s="17"/>
    </row>
    <row r="55" spans="1:7" x14ac:dyDescent="0.2">
      <c r="A55" s="3"/>
      <c r="B55" s="232"/>
      <c r="C55" s="503"/>
      <c r="D55" s="1028"/>
      <c r="E55" s="1029"/>
    </row>
    <row r="56" spans="1:7" x14ac:dyDescent="0.2">
      <c r="A56" s="76" t="s">
        <v>455</v>
      </c>
      <c r="B56" s="232">
        <v>150</v>
      </c>
      <c r="C56" s="503"/>
      <c r="D56" s="1028"/>
      <c r="E56" s="1029"/>
    </row>
    <row r="57" spans="1:7" x14ac:dyDescent="0.2">
      <c r="A57" s="5"/>
      <c r="B57" s="232"/>
      <c r="C57" s="503"/>
      <c r="D57" s="1028"/>
      <c r="E57" s="1029"/>
    </row>
    <row r="58" spans="1:7" x14ac:dyDescent="0.2">
      <c r="A58" s="76" t="s">
        <v>456</v>
      </c>
      <c r="B58" s="232">
        <v>151</v>
      </c>
      <c r="C58" s="503"/>
      <c r="D58" s="1028"/>
      <c r="E58" s="1029"/>
    </row>
    <row r="59" spans="1:7" x14ac:dyDescent="0.2">
      <c r="A59" s="5"/>
      <c r="B59" s="232"/>
      <c r="C59" s="503"/>
      <c r="D59" s="1028"/>
      <c r="E59" s="1029"/>
    </row>
    <row r="60" spans="1:7" x14ac:dyDescent="0.2">
      <c r="A60" s="76" t="s">
        <v>1097</v>
      </c>
      <c r="B60" s="255">
        <v>152</v>
      </c>
      <c r="C60" s="506"/>
      <c r="D60" s="1030"/>
      <c r="E60" s="1031"/>
    </row>
  </sheetData>
  <protectedRanges>
    <protectedRange sqref="C1:E2 A1:IV1 C63:E65382" name="Plage2"/>
    <protectedRange sqref="C3:E62" name="Plage2_1"/>
  </protectedRanges>
  <mergeCells count="8">
    <mergeCell ref="D58:E58"/>
    <mergeCell ref="D59:E59"/>
    <mergeCell ref="D60:E60"/>
    <mergeCell ref="B1:C1"/>
    <mergeCell ref="D54:E54"/>
    <mergeCell ref="D55:E55"/>
    <mergeCell ref="D56:E56"/>
    <mergeCell ref="D57:E57"/>
  </mergeCells>
  <pageMargins left="0.7" right="0.7" top="0.75" bottom="0.75" header="0.3" footer="0.3"/>
  <pageSetup paperSize="9" scale="73" fitToHeight="0" orientation="portrait" r:id="rId1"/>
  <rowBreaks count="1" manualBreakCount="1">
    <brk id="6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pageSetUpPr fitToPage="1"/>
  </sheetPr>
  <dimension ref="A1:F105"/>
  <sheetViews>
    <sheetView zoomScaleNormal="100" zoomScaleSheetLayoutView="120" workbookViewId="0">
      <selection activeCell="B1" sqref="B1:C1"/>
    </sheetView>
  </sheetViews>
  <sheetFormatPr defaultColWidth="11.42578125" defaultRowHeight="12.75" x14ac:dyDescent="0.2"/>
  <cols>
    <col min="1" max="1" width="4.7109375" style="108" customWidth="1"/>
    <col min="2" max="2" width="59.28515625" style="108" customWidth="1"/>
    <col min="3" max="3" width="10.7109375" style="14" customWidth="1"/>
    <col min="4" max="4" width="13.5703125" style="7" customWidth="1"/>
    <col min="5" max="6" width="17.28515625" style="10" bestFit="1" customWidth="1"/>
    <col min="7" max="16384" width="11.42578125" style="7"/>
  </cols>
  <sheetData>
    <row r="1" spans="1:6" s="20" customFormat="1" x14ac:dyDescent="0.2">
      <c r="A1" s="296" t="s">
        <v>78</v>
      </c>
      <c r="B1" s="868" t="str">
        <f>'1.'!U20</f>
        <v>0466398071</v>
      </c>
      <c r="C1" s="869"/>
      <c r="D1" s="310" t="s">
        <v>1167</v>
      </c>
      <c r="E1" s="526"/>
      <c r="F1" s="358"/>
    </row>
    <row r="2" spans="1:6" s="20" customFormat="1" x14ac:dyDescent="0.2">
      <c r="A2" s="121" t="s">
        <v>90</v>
      </c>
      <c r="B2" s="115"/>
      <c r="C2" s="46"/>
      <c r="D2" s="46"/>
      <c r="E2" s="360"/>
      <c r="F2" s="361"/>
    </row>
    <row r="3" spans="1:6" s="8" customFormat="1" ht="12.75" customHeight="1" x14ac:dyDescent="0.25">
      <c r="A3" s="870" t="s">
        <v>108</v>
      </c>
      <c r="B3" s="870"/>
      <c r="C3" s="45"/>
      <c r="D3" s="110" t="s">
        <v>36</v>
      </c>
      <c r="E3" s="110" t="s">
        <v>113</v>
      </c>
      <c r="F3" s="110" t="s">
        <v>79</v>
      </c>
    </row>
    <row r="4" spans="1:6" s="8" customFormat="1" x14ac:dyDescent="0.2">
      <c r="A4" s="108"/>
      <c r="B4" s="116"/>
      <c r="C4" s="9"/>
      <c r="D4" s="9"/>
      <c r="E4" s="10"/>
      <c r="F4" s="10"/>
    </row>
    <row r="5" spans="1:6" s="8" customFormat="1" ht="15" x14ac:dyDescent="0.25">
      <c r="A5" s="204"/>
      <c r="B5" s="123" t="s">
        <v>114</v>
      </c>
      <c r="C5" s="13"/>
      <c r="D5" s="13" t="s">
        <v>43</v>
      </c>
      <c r="E5" s="534">
        <f>E7+E11+E13+E24+E22+E26</f>
        <v>0</v>
      </c>
      <c r="F5" s="534">
        <f>F7+F11+F13+F24+F22+F26</f>
        <v>0</v>
      </c>
    </row>
    <row r="6" spans="1:6" s="8" customFormat="1" ht="15" x14ac:dyDescent="0.25">
      <c r="A6" s="108"/>
      <c r="B6" s="108"/>
      <c r="C6" s="11"/>
      <c r="D6" s="11"/>
      <c r="E6" s="536"/>
      <c r="F6" s="536"/>
    </row>
    <row r="7" spans="1:6" s="8" customFormat="1" ht="15" x14ac:dyDescent="0.25">
      <c r="A7" s="84" t="s">
        <v>951</v>
      </c>
      <c r="B7" s="109"/>
      <c r="C7" s="11" t="s">
        <v>765</v>
      </c>
      <c r="D7" s="617" t="s">
        <v>954</v>
      </c>
      <c r="E7" s="537">
        <f>SUM(E8:E9)</f>
        <v>0</v>
      </c>
      <c r="F7" s="537">
        <f>SUM(F8:F9)</f>
        <v>0</v>
      </c>
    </row>
    <row r="8" spans="1:6" s="8" customFormat="1" ht="15" x14ac:dyDescent="0.25">
      <c r="A8" s="108"/>
      <c r="B8" s="117" t="s">
        <v>952</v>
      </c>
      <c r="C8" s="11"/>
      <c r="D8" s="11">
        <v>110</v>
      </c>
      <c r="E8" s="535">
        <v>0</v>
      </c>
      <c r="F8" s="535">
        <v>0</v>
      </c>
    </row>
    <row r="9" spans="1:6" s="8" customFormat="1" ht="15" x14ac:dyDescent="0.25">
      <c r="A9" s="108"/>
      <c r="B9" s="117" t="s">
        <v>953</v>
      </c>
      <c r="C9" s="11"/>
      <c r="D9" s="11">
        <v>111</v>
      </c>
      <c r="E9" s="535">
        <v>0</v>
      </c>
      <c r="F9" s="535">
        <v>0</v>
      </c>
    </row>
    <row r="10" spans="1:6" s="8" customFormat="1" ht="15" x14ac:dyDescent="0.25">
      <c r="A10" s="108"/>
      <c r="B10" s="108"/>
      <c r="C10" s="11"/>
      <c r="D10" s="11"/>
      <c r="E10" s="535"/>
      <c r="F10" s="535"/>
    </row>
    <row r="11" spans="1:6" s="8" customFormat="1" ht="15" x14ac:dyDescent="0.25">
      <c r="A11" s="84" t="s">
        <v>109</v>
      </c>
      <c r="B11" s="109"/>
      <c r="C11" s="11"/>
      <c r="D11" s="11">
        <v>12</v>
      </c>
      <c r="E11" s="537">
        <v>0</v>
      </c>
      <c r="F11" s="537">
        <v>0</v>
      </c>
    </row>
    <row r="12" spans="1:6" s="8" customFormat="1" ht="15" x14ac:dyDescent="0.25">
      <c r="A12" s="108"/>
      <c r="B12" s="108"/>
      <c r="C12" s="11"/>
      <c r="D12" s="11"/>
      <c r="E12" s="535"/>
      <c r="F12" s="535"/>
    </row>
    <row r="13" spans="1:6" s="8" customFormat="1" ht="15" x14ac:dyDescent="0.25">
      <c r="A13" s="84" t="s">
        <v>533</v>
      </c>
      <c r="B13" s="109"/>
      <c r="C13" s="11"/>
      <c r="D13" s="11">
        <v>13</v>
      </c>
      <c r="E13" s="537">
        <f>E14+E19+E20</f>
        <v>0</v>
      </c>
      <c r="F13" s="537">
        <f>F14+F19+F20</f>
        <v>0</v>
      </c>
    </row>
    <row r="14" spans="1:6" s="8" customFormat="1" ht="15" x14ac:dyDescent="0.25">
      <c r="A14" s="109"/>
      <c r="B14" s="117" t="s">
        <v>110</v>
      </c>
      <c r="C14" s="11"/>
      <c r="D14" s="11" t="s">
        <v>959</v>
      </c>
      <c r="E14" s="535">
        <f>SUM(E15:E18)</f>
        <v>0</v>
      </c>
      <c r="F14" s="535">
        <f>SUM(F15:F18)</f>
        <v>0</v>
      </c>
    </row>
    <row r="15" spans="1:6" s="8" customFormat="1" ht="15" x14ac:dyDescent="0.25">
      <c r="A15" s="109"/>
      <c r="B15" s="117" t="s">
        <v>955</v>
      </c>
      <c r="C15" s="11"/>
      <c r="D15" s="11">
        <v>1311</v>
      </c>
      <c r="E15" s="535">
        <f>E16+E18</f>
        <v>0</v>
      </c>
      <c r="F15" s="535">
        <f>F16+F18</f>
        <v>0</v>
      </c>
    </row>
    <row r="16" spans="1:6" s="8" customFormat="1" ht="15" x14ac:dyDescent="0.25">
      <c r="A16" s="109"/>
      <c r="B16" s="117" t="s">
        <v>956</v>
      </c>
      <c r="C16" s="11"/>
      <c r="D16" s="11">
        <v>1312</v>
      </c>
      <c r="E16" s="535">
        <v>0</v>
      </c>
      <c r="F16" s="535">
        <v>0</v>
      </c>
    </row>
    <row r="17" spans="1:6" s="8" customFormat="1" ht="15" x14ac:dyDescent="0.25">
      <c r="A17" s="109"/>
      <c r="B17" s="117" t="s">
        <v>958</v>
      </c>
      <c r="C17" s="11"/>
      <c r="D17" s="11">
        <v>1313</v>
      </c>
      <c r="E17" s="535">
        <v>0</v>
      </c>
      <c r="F17" s="535">
        <v>0</v>
      </c>
    </row>
    <row r="18" spans="1:6" s="8" customFormat="1" ht="15" x14ac:dyDescent="0.25">
      <c r="A18" s="109"/>
      <c r="B18" s="117" t="s">
        <v>957</v>
      </c>
      <c r="C18" s="11"/>
      <c r="D18" s="11">
        <v>1319</v>
      </c>
      <c r="E18" s="535">
        <v>0</v>
      </c>
      <c r="F18" s="535">
        <v>0</v>
      </c>
    </row>
    <row r="19" spans="1:6" s="8" customFormat="1" ht="15" x14ac:dyDescent="0.25">
      <c r="A19" s="109"/>
      <c r="B19" s="117" t="s">
        <v>111</v>
      </c>
      <c r="C19" s="11"/>
      <c r="D19" s="11">
        <v>132</v>
      </c>
      <c r="E19" s="535">
        <v>0</v>
      </c>
      <c r="F19" s="535">
        <v>0</v>
      </c>
    </row>
    <row r="20" spans="1:6" s="8" customFormat="1" ht="15" x14ac:dyDescent="0.25">
      <c r="A20" s="109"/>
      <c r="B20" s="117" t="s">
        <v>112</v>
      </c>
      <c r="C20" s="11"/>
      <c r="D20" s="11">
        <v>133</v>
      </c>
      <c r="E20" s="535">
        <v>0</v>
      </c>
      <c r="F20" s="535">
        <v>0</v>
      </c>
    </row>
    <row r="21" spans="1:6" s="8" customFormat="1" ht="15" x14ac:dyDescent="0.25">
      <c r="A21" s="109"/>
      <c r="B21" s="109"/>
      <c r="C21" s="11"/>
      <c r="D21" s="11"/>
      <c r="E21" s="537"/>
      <c r="F21" s="537"/>
    </row>
    <row r="22" spans="1:6" s="8" customFormat="1" ht="15" x14ac:dyDescent="0.25">
      <c r="A22" s="84" t="s">
        <v>717</v>
      </c>
      <c r="B22" s="109"/>
      <c r="C22" s="11"/>
      <c r="D22" s="11">
        <v>14</v>
      </c>
      <c r="E22" s="537">
        <v>0</v>
      </c>
      <c r="F22" s="537">
        <v>0</v>
      </c>
    </row>
    <row r="23" spans="1:6" s="8" customFormat="1" ht="15" x14ac:dyDescent="0.25">
      <c r="A23" s="108"/>
      <c r="B23" s="108"/>
      <c r="C23" s="7"/>
      <c r="D23" s="7"/>
      <c r="E23" s="535"/>
      <c r="F23" s="535"/>
    </row>
    <row r="24" spans="1:6" s="8" customFormat="1" ht="15" x14ac:dyDescent="0.25">
      <c r="A24" s="84" t="s">
        <v>534</v>
      </c>
      <c r="B24" s="109"/>
      <c r="C24" s="11"/>
      <c r="D24" s="11">
        <v>15</v>
      </c>
      <c r="E24" s="537">
        <v>0</v>
      </c>
      <c r="F24" s="537">
        <v>0</v>
      </c>
    </row>
    <row r="25" spans="1:6" s="8" customFormat="1" ht="15" x14ac:dyDescent="0.25">
      <c r="A25" s="108"/>
      <c r="B25" s="108"/>
      <c r="C25" s="7"/>
      <c r="D25" s="7"/>
      <c r="E25" s="535"/>
      <c r="F25" s="535"/>
    </row>
    <row r="26" spans="1:6" s="8" customFormat="1" ht="15" x14ac:dyDescent="0.25">
      <c r="A26" s="84" t="s">
        <v>605</v>
      </c>
      <c r="B26" s="108"/>
      <c r="C26" s="7"/>
      <c r="D26" s="11">
        <v>19</v>
      </c>
      <c r="E26" s="537">
        <v>0</v>
      </c>
      <c r="F26" s="537">
        <v>0</v>
      </c>
    </row>
    <row r="27" spans="1:6" s="8" customFormat="1" ht="15" x14ac:dyDescent="0.25">
      <c r="A27" s="84"/>
      <c r="B27" s="108"/>
      <c r="C27" s="7"/>
      <c r="D27" s="7"/>
      <c r="E27" s="535"/>
      <c r="F27" s="535"/>
    </row>
    <row r="28" spans="1:6" s="8" customFormat="1" ht="15" x14ac:dyDescent="0.25">
      <c r="A28" s="204"/>
      <c r="B28" s="123" t="s">
        <v>125</v>
      </c>
      <c r="C28" s="11"/>
      <c r="D28" s="11">
        <v>16</v>
      </c>
      <c r="E28" s="541">
        <f>E30+E37</f>
        <v>0</v>
      </c>
      <c r="F28" s="547">
        <f>F30+F37</f>
        <v>0</v>
      </c>
    </row>
    <row r="29" spans="1:6" s="8" customFormat="1" ht="15" x14ac:dyDescent="0.25">
      <c r="A29" s="108"/>
      <c r="B29" s="108"/>
      <c r="C29" s="7"/>
      <c r="D29" s="7"/>
      <c r="E29" s="535"/>
      <c r="F29" s="535"/>
    </row>
    <row r="30" spans="1:6" s="8" customFormat="1" ht="15" x14ac:dyDescent="0.25">
      <c r="A30" s="84" t="s">
        <v>115</v>
      </c>
      <c r="B30" s="117"/>
      <c r="C30" s="11"/>
      <c r="D30" s="11" t="s">
        <v>11</v>
      </c>
      <c r="E30" s="537">
        <f>SUM(E31:E35)</f>
        <v>0</v>
      </c>
      <c r="F30" s="537">
        <f>SUM(F31:F35)</f>
        <v>0</v>
      </c>
    </row>
    <row r="31" spans="1:6" s="8" customFormat="1" ht="15" x14ac:dyDescent="0.25">
      <c r="A31" s="108"/>
      <c r="B31" s="117" t="s">
        <v>116</v>
      </c>
      <c r="C31" s="11"/>
      <c r="D31" s="11">
        <v>160</v>
      </c>
      <c r="E31" s="535">
        <v>0</v>
      </c>
      <c r="F31" s="535">
        <v>0</v>
      </c>
    </row>
    <row r="32" spans="1:6" s="8" customFormat="1" ht="15" x14ac:dyDescent="0.25">
      <c r="A32" s="108"/>
      <c r="B32" s="117" t="s">
        <v>117</v>
      </c>
      <c r="C32" s="11"/>
      <c r="D32" s="11">
        <v>161</v>
      </c>
      <c r="E32" s="535">
        <v>0</v>
      </c>
      <c r="F32" s="535">
        <v>0</v>
      </c>
    </row>
    <row r="33" spans="1:6" s="8" customFormat="1" ht="15" x14ac:dyDescent="0.25">
      <c r="A33" s="108"/>
      <c r="B33" s="117" t="s">
        <v>126</v>
      </c>
      <c r="C33" s="11"/>
      <c r="D33" s="11">
        <v>162</v>
      </c>
      <c r="E33" s="535">
        <v>0</v>
      </c>
      <c r="F33" s="535">
        <v>0</v>
      </c>
    </row>
    <row r="34" spans="1:6" s="8" customFormat="1" ht="15" x14ac:dyDescent="0.25">
      <c r="A34" s="108"/>
      <c r="B34" s="117" t="s">
        <v>960</v>
      </c>
      <c r="C34" s="11"/>
      <c r="D34" s="11">
        <v>163</v>
      </c>
      <c r="E34" s="535">
        <v>0</v>
      </c>
      <c r="F34" s="535">
        <v>0</v>
      </c>
    </row>
    <row r="35" spans="1:6" s="8" customFormat="1" ht="15" x14ac:dyDescent="0.25">
      <c r="A35" s="108"/>
      <c r="B35" s="117" t="s">
        <v>531</v>
      </c>
      <c r="C35" s="11" t="s">
        <v>766</v>
      </c>
      <c r="D35" s="11" t="s">
        <v>961</v>
      </c>
      <c r="E35" s="535">
        <v>0</v>
      </c>
      <c r="F35" s="535">
        <v>0</v>
      </c>
    </row>
    <row r="36" spans="1:6" s="8" customFormat="1" ht="15" x14ac:dyDescent="0.25">
      <c r="A36" s="108"/>
      <c r="B36" s="117"/>
      <c r="C36" s="11"/>
      <c r="D36" s="11"/>
      <c r="E36" s="535"/>
      <c r="F36" s="535"/>
    </row>
    <row r="37" spans="1:6" s="8" customFormat="1" ht="15" x14ac:dyDescent="0.25">
      <c r="A37" s="84" t="s">
        <v>118</v>
      </c>
      <c r="B37" s="117"/>
      <c r="C37" s="11"/>
      <c r="D37" s="11">
        <v>168</v>
      </c>
      <c r="E37" s="537">
        <v>0</v>
      </c>
      <c r="F37" s="537">
        <v>0</v>
      </c>
    </row>
    <row r="38" spans="1:6" s="8" customFormat="1" ht="7.5" customHeight="1" x14ac:dyDescent="0.25">
      <c r="A38" s="108"/>
      <c r="B38" s="108"/>
      <c r="C38" s="11"/>
      <c r="D38" s="11"/>
      <c r="E38" s="535"/>
      <c r="F38" s="535"/>
    </row>
    <row r="39" spans="1:6" s="8" customFormat="1" ht="15" x14ac:dyDescent="0.25">
      <c r="A39" s="204"/>
      <c r="B39" s="123" t="s">
        <v>127</v>
      </c>
      <c r="C39" s="11"/>
      <c r="D39" s="11" t="s">
        <v>12</v>
      </c>
      <c r="E39" s="541">
        <f>E41+E54+E103+E69</f>
        <v>0</v>
      </c>
      <c r="F39" s="547">
        <f>F41+F54+F103+F69</f>
        <v>0</v>
      </c>
    </row>
    <row r="40" spans="1:6" s="8" customFormat="1" ht="9" customHeight="1" x14ac:dyDescent="0.25">
      <c r="A40" s="108"/>
      <c r="B40" s="108"/>
      <c r="C40" s="11"/>
      <c r="D40" s="11"/>
      <c r="E40" s="535"/>
      <c r="F40" s="535"/>
    </row>
    <row r="41" spans="1:6" s="8" customFormat="1" ht="15" x14ac:dyDescent="0.25">
      <c r="A41" s="84" t="s">
        <v>535</v>
      </c>
      <c r="B41" s="109"/>
      <c r="C41" s="11" t="s">
        <v>767</v>
      </c>
      <c r="D41" s="11" t="s">
        <v>696</v>
      </c>
      <c r="E41" s="537">
        <f>E42+E48+E51+E52</f>
        <v>0</v>
      </c>
      <c r="F41" s="537">
        <f>F42+F48+F51+F52</f>
        <v>0</v>
      </c>
    </row>
    <row r="42" spans="1:6" s="8" customFormat="1" ht="15" x14ac:dyDescent="0.25">
      <c r="A42" s="108"/>
      <c r="B42" s="117" t="s">
        <v>119</v>
      </c>
      <c r="C42" s="11"/>
      <c r="D42" s="11" t="s">
        <v>44</v>
      </c>
      <c r="E42" s="535">
        <f>SUM(E43:E47)</f>
        <v>0</v>
      </c>
      <c r="F42" s="535">
        <f>SUM(F43:F47)</f>
        <v>0</v>
      </c>
    </row>
    <row r="43" spans="1:6" s="8" customFormat="1" ht="15" x14ac:dyDescent="0.25">
      <c r="A43" s="108"/>
      <c r="B43" s="117" t="s">
        <v>128</v>
      </c>
      <c r="C43" s="11"/>
      <c r="D43" s="11">
        <v>170</v>
      </c>
      <c r="E43" s="535">
        <v>0</v>
      </c>
      <c r="F43" s="535">
        <v>0</v>
      </c>
    </row>
    <row r="44" spans="1:6" s="8" customFormat="1" ht="15" x14ac:dyDescent="0.25">
      <c r="A44" s="108"/>
      <c r="B44" s="117" t="s">
        <v>129</v>
      </c>
      <c r="C44" s="11"/>
      <c r="D44" s="11">
        <v>171</v>
      </c>
      <c r="E44" s="535">
        <v>0</v>
      </c>
      <c r="F44" s="535">
        <v>0</v>
      </c>
    </row>
    <row r="45" spans="1:6" s="8" customFormat="1" ht="15" x14ac:dyDescent="0.25">
      <c r="A45" s="108"/>
      <c r="B45" s="117" t="s">
        <v>130</v>
      </c>
      <c r="C45" s="11"/>
      <c r="D45" s="11">
        <v>172</v>
      </c>
      <c r="E45" s="535">
        <v>0</v>
      </c>
      <c r="F45" s="535">
        <v>0</v>
      </c>
    </row>
    <row r="46" spans="1:6" s="8" customFormat="1" ht="15" x14ac:dyDescent="0.25">
      <c r="A46" s="108"/>
      <c r="B46" s="117" t="s">
        <v>131</v>
      </c>
      <c r="C46" s="11"/>
      <c r="D46" s="11">
        <v>173</v>
      </c>
      <c r="E46" s="535">
        <v>0</v>
      </c>
      <c r="F46" s="535">
        <v>0</v>
      </c>
    </row>
    <row r="47" spans="1:6" s="8" customFormat="1" ht="15" x14ac:dyDescent="0.25">
      <c r="A47" s="108"/>
      <c r="B47" s="117" t="s">
        <v>132</v>
      </c>
      <c r="C47" s="11"/>
      <c r="D47" s="11">
        <v>174</v>
      </c>
      <c r="E47" s="535">
        <v>0</v>
      </c>
      <c r="F47" s="535">
        <v>0</v>
      </c>
    </row>
    <row r="48" spans="1:6" s="8" customFormat="1" ht="15" x14ac:dyDescent="0.25">
      <c r="A48" s="108"/>
      <c r="B48" s="117" t="s">
        <v>120</v>
      </c>
      <c r="C48" s="11"/>
      <c r="D48" s="11">
        <v>175</v>
      </c>
      <c r="E48" s="535">
        <f>SUM(E49:E50)</f>
        <v>0</v>
      </c>
      <c r="F48" s="535">
        <f>SUM(F49:F50)</f>
        <v>0</v>
      </c>
    </row>
    <row r="49" spans="1:6" s="8" customFormat="1" ht="15" x14ac:dyDescent="0.25">
      <c r="A49" s="108"/>
      <c r="B49" s="117" t="s">
        <v>133</v>
      </c>
      <c r="C49" s="11"/>
      <c r="D49" s="11">
        <v>1750</v>
      </c>
      <c r="E49" s="535">
        <v>0</v>
      </c>
      <c r="F49" s="535">
        <v>0</v>
      </c>
    </row>
    <row r="50" spans="1:6" s="8" customFormat="1" ht="15" x14ac:dyDescent="0.25">
      <c r="A50" s="108"/>
      <c r="B50" s="117" t="s">
        <v>134</v>
      </c>
      <c r="C50" s="11"/>
      <c r="D50" s="11">
        <v>1751</v>
      </c>
      <c r="E50" s="535">
        <v>0</v>
      </c>
      <c r="F50" s="535">
        <v>0</v>
      </c>
    </row>
    <row r="51" spans="1:6" s="8" customFormat="1" ht="15" x14ac:dyDescent="0.25">
      <c r="A51" s="108"/>
      <c r="B51" s="117" t="s">
        <v>121</v>
      </c>
      <c r="C51" s="11"/>
      <c r="D51" s="11">
        <v>176</v>
      </c>
      <c r="E51" s="535">
        <v>0</v>
      </c>
      <c r="F51" s="535">
        <v>0</v>
      </c>
    </row>
    <row r="52" spans="1:6" s="8" customFormat="1" ht="15" x14ac:dyDescent="0.25">
      <c r="A52" s="108"/>
      <c r="B52" s="117" t="s">
        <v>122</v>
      </c>
      <c r="C52" s="11"/>
      <c r="D52" s="11" t="s">
        <v>45</v>
      </c>
      <c r="E52" s="535">
        <v>0</v>
      </c>
      <c r="F52" s="535">
        <v>0</v>
      </c>
    </row>
    <row r="53" spans="1:6" s="8" customFormat="1" ht="6.75" customHeight="1" x14ac:dyDescent="0.25">
      <c r="A53" s="108"/>
      <c r="B53" s="108"/>
      <c r="C53" s="11"/>
      <c r="D53" s="11"/>
      <c r="E53" s="535"/>
      <c r="F53" s="535"/>
    </row>
    <row r="54" spans="1:6" s="8" customFormat="1" ht="15" x14ac:dyDescent="0.25">
      <c r="A54" s="84" t="s">
        <v>123</v>
      </c>
      <c r="B54" s="109"/>
      <c r="C54" s="11"/>
      <c r="D54" s="11" t="s">
        <v>697</v>
      </c>
      <c r="E54" s="537">
        <f>E56+E57+E60+E63+E64+E67</f>
        <v>0</v>
      </c>
      <c r="F54" s="537">
        <f>F56+F57+F60+F63+F64+F67</f>
        <v>0</v>
      </c>
    </row>
    <row r="55" spans="1:6" s="8" customFormat="1" ht="15" x14ac:dyDescent="0.25">
      <c r="A55" s="108"/>
      <c r="B55" s="117" t="s">
        <v>124</v>
      </c>
      <c r="C55" s="11"/>
      <c r="D55" s="11"/>
      <c r="E55" s="535"/>
      <c r="F55" s="535"/>
    </row>
    <row r="56" spans="1:6" s="8" customFormat="1" ht="15" x14ac:dyDescent="0.25">
      <c r="A56" s="108"/>
      <c r="B56" s="117" t="s">
        <v>532</v>
      </c>
      <c r="C56" s="11" t="s">
        <v>767</v>
      </c>
      <c r="D56" s="11">
        <v>42</v>
      </c>
      <c r="E56" s="535">
        <v>0</v>
      </c>
      <c r="F56" s="535">
        <v>0</v>
      </c>
    </row>
    <row r="57" spans="1:6" s="8" customFormat="1" ht="15" x14ac:dyDescent="0.25">
      <c r="A57" s="108"/>
      <c r="B57" s="117" t="s">
        <v>119</v>
      </c>
      <c r="C57" s="11"/>
      <c r="D57" s="11">
        <v>43</v>
      </c>
      <c r="E57" s="535">
        <f>SUM(E58:E59)</f>
        <v>0</v>
      </c>
      <c r="F57" s="535">
        <f>SUM(F58:F59)</f>
        <v>0</v>
      </c>
    </row>
    <row r="58" spans="1:6" s="8" customFormat="1" ht="15" x14ac:dyDescent="0.25">
      <c r="A58" s="108"/>
      <c r="B58" s="117" t="s">
        <v>135</v>
      </c>
      <c r="C58" s="11"/>
      <c r="D58" s="11" t="s">
        <v>46</v>
      </c>
      <c r="E58" s="535">
        <v>0</v>
      </c>
      <c r="F58" s="535">
        <v>0</v>
      </c>
    </row>
    <row r="59" spans="1:6" s="8" customFormat="1" ht="15" x14ac:dyDescent="0.25">
      <c r="A59" s="108"/>
      <c r="B59" s="117" t="s">
        <v>136</v>
      </c>
      <c r="C59" s="11"/>
      <c r="D59" s="11">
        <v>439</v>
      </c>
      <c r="E59" s="535">
        <v>0</v>
      </c>
      <c r="F59" s="535">
        <v>0</v>
      </c>
    </row>
    <row r="60" spans="1:6" s="8" customFormat="1" ht="15" x14ac:dyDescent="0.25">
      <c r="A60" s="108"/>
      <c r="B60" s="117" t="s">
        <v>120</v>
      </c>
      <c r="C60" s="11"/>
      <c r="D60" s="11">
        <v>44</v>
      </c>
      <c r="E60" s="535">
        <f>SUM(E61:E62)</f>
        <v>0</v>
      </c>
      <c r="F60" s="535">
        <f>SUM(F61:F62)</f>
        <v>0</v>
      </c>
    </row>
    <row r="61" spans="1:6" s="8" customFormat="1" ht="15" x14ac:dyDescent="0.25">
      <c r="A61" s="108"/>
      <c r="B61" s="117" t="s">
        <v>137</v>
      </c>
      <c r="C61" s="11"/>
      <c r="D61" s="11" t="s">
        <v>47</v>
      </c>
      <c r="E61" s="535">
        <v>0</v>
      </c>
      <c r="F61" s="535">
        <v>0</v>
      </c>
    </row>
    <row r="62" spans="1:6" s="8" customFormat="1" ht="15" x14ac:dyDescent="0.25">
      <c r="A62" s="108"/>
      <c r="B62" s="117" t="s">
        <v>138</v>
      </c>
      <c r="C62" s="11"/>
      <c r="D62" s="11">
        <v>441</v>
      </c>
      <c r="E62" s="535">
        <v>0</v>
      </c>
      <c r="F62" s="535">
        <v>0</v>
      </c>
    </row>
    <row r="63" spans="1:6" s="8" customFormat="1" ht="15" x14ac:dyDescent="0.25">
      <c r="A63" s="108"/>
      <c r="B63" s="117" t="s">
        <v>962</v>
      </c>
      <c r="C63" s="11"/>
      <c r="D63" s="11">
        <v>46</v>
      </c>
      <c r="E63" s="535">
        <v>0</v>
      </c>
      <c r="F63" s="535">
        <v>0</v>
      </c>
    </row>
    <row r="64" spans="1:6" s="8" customFormat="1" ht="14.25" customHeight="1" x14ac:dyDescent="0.25">
      <c r="A64" s="108"/>
      <c r="B64" s="221" t="s">
        <v>310</v>
      </c>
      <c r="C64" s="11" t="s">
        <v>767</v>
      </c>
      <c r="D64" s="11">
        <v>45</v>
      </c>
      <c r="E64" s="535">
        <f>SUM(E65:E66)</f>
        <v>0</v>
      </c>
      <c r="F64" s="535">
        <f>SUM(F65:F66)</f>
        <v>0</v>
      </c>
    </row>
    <row r="65" spans="1:6" s="8" customFormat="1" ht="15" x14ac:dyDescent="0.25">
      <c r="A65" s="108"/>
      <c r="B65" s="117" t="s">
        <v>963</v>
      </c>
      <c r="C65" s="11"/>
      <c r="D65" s="11" t="s">
        <v>48</v>
      </c>
      <c r="E65" s="535">
        <v>0</v>
      </c>
      <c r="F65" s="535">
        <v>0</v>
      </c>
    </row>
    <row r="66" spans="1:6" s="8" customFormat="1" ht="18" customHeight="1" x14ac:dyDescent="0.25">
      <c r="A66" s="108"/>
      <c r="B66" s="117" t="s">
        <v>964</v>
      </c>
      <c r="C66" s="11"/>
      <c r="D66" s="11" t="s">
        <v>49</v>
      </c>
      <c r="E66" s="535">
        <v>0</v>
      </c>
      <c r="F66" s="535">
        <v>0</v>
      </c>
    </row>
    <row r="67" spans="1:6" s="8" customFormat="1" ht="15" x14ac:dyDescent="0.25">
      <c r="A67" s="108"/>
      <c r="B67" s="117" t="s">
        <v>122</v>
      </c>
      <c r="C67" s="11"/>
      <c r="D67" s="11" t="s">
        <v>13</v>
      </c>
      <c r="E67" s="535">
        <v>0</v>
      </c>
      <c r="F67" s="535">
        <v>0</v>
      </c>
    </row>
    <row r="68" spans="1:6" s="8" customFormat="1" ht="9" customHeight="1" x14ac:dyDescent="0.25">
      <c r="A68" s="108"/>
      <c r="B68" s="108"/>
      <c r="C68" s="11"/>
      <c r="D68" s="11"/>
      <c r="E68" s="535"/>
      <c r="F68" s="535"/>
    </row>
    <row r="69" spans="1:6" s="8" customFormat="1" ht="24" customHeight="1" x14ac:dyDescent="0.25">
      <c r="A69" s="867" t="s">
        <v>145</v>
      </c>
      <c r="B69" s="867"/>
      <c r="C69" s="618" t="s">
        <v>768</v>
      </c>
      <c r="D69" s="81"/>
      <c r="E69" s="619">
        <f>+E71+E87</f>
        <v>0</v>
      </c>
      <c r="F69" s="619">
        <f>+F71+F87</f>
        <v>0</v>
      </c>
    </row>
    <row r="70" spans="1:6" s="8" customFormat="1" ht="12.75" customHeight="1" x14ac:dyDescent="0.25">
      <c r="A70" s="620"/>
      <c r="B70" s="298" t="s">
        <v>898</v>
      </c>
      <c r="C70" s="132"/>
      <c r="D70" s="81"/>
      <c r="E70" s="619"/>
      <c r="F70" s="619"/>
    </row>
    <row r="71" spans="1:6" s="8" customFormat="1" ht="15" x14ac:dyDescent="0.25">
      <c r="A71" s="308" t="s">
        <v>311</v>
      </c>
      <c r="B71" s="621"/>
      <c r="C71" s="132"/>
      <c r="D71" s="81" t="s">
        <v>698</v>
      </c>
      <c r="E71" s="619">
        <f>+E72+E74+E79+E85</f>
        <v>0</v>
      </c>
      <c r="F71" s="619">
        <f>+F72+F74+F79+F85</f>
        <v>0</v>
      </c>
    </row>
    <row r="72" spans="1:6" s="8" customFormat="1" ht="15" x14ac:dyDescent="0.25">
      <c r="A72" s="114"/>
      <c r="B72" s="125" t="s">
        <v>141</v>
      </c>
      <c r="C72" s="494"/>
      <c r="D72" s="81"/>
      <c r="E72" s="535">
        <v>0</v>
      </c>
      <c r="F72" s="535">
        <v>0</v>
      </c>
    </row>
    <row r="73" spans="1:6" s="8" customFormat="1" ht="15" x14ac:dyDescent="0.25">
      <c r="A73" s="114"/>
      <c r="B73" s="125"/>
      <c r="C73" s="494"/>
      <c r="D73" s="81"/>
      <c r="E73" s="535"/>
      <c r="F73" s="535"/>
    </row>
    <row r="74" spans="1:6" s="8" customFormat="1" ht="15" x14ac:dyDescent="0.25">
      <c r="A74" s="114"/>
      <c r="B74" s="125" t="s">
        <v>142</v>
      </c>
      <c r="C74" s="494"/>
      <c r="D74" s="81"/>
      <c r="E74" s="535">
        <f>SUM(E75:E77)</f>
        <v>0</v>
      </c>
      <c r="F74" s="535">
        <f>SUM(F75:F77)</f>
        <v>0</v>
      </c>
    </row>
    <row r="75" spans="1:6" s="8" customFormat="1" ht="15" x14ac:dyDescent="0.25">
      <c r="A75" s="114"/>
      <c r="B75" s="125" t="s">
        <v>146</v>
      </c>
      <c r="C75" s="494"/>
      <c r="D75" s="81"/>
      <c r="E75" s="535">
        <v>0</v>
      </c>
      <c r="F75" s="535">
        <v>0</v>
      </c>
    </row>
    <row r="76" spans="1:6" s="8" customFormat="1" ht="15" x14ac:dyDescent="0.25">
      <c r="A76" s="114"/>
      <c r="B76" s="125" t="s">
        <v>147</v>
      </c>
      <c r="C76" s="494"/>
      <c r="D76" s="81"/>
      <c r="E76" s="535">
        <v>0</v>
      </c>
      <c r="F76" s="535">
        <v>0</v>
      </c>
    </row>
    <row r="77" spans="1:6" s="8" customFormat="1" ht="15" x14ac:dyDescent="0.25">
      <c r="A77" s="114"/>
      <c r="B77" s="125" t="s">
        <v>148</v>
      </c>
      <c r="C77" s="494"/>
      <c r="D77" s="81"/>
      <c r="E77" s="535">
        <v>0</v>
      </c>
      <c r="F77" s="535">
        <v>0</v>
      </c>
    </row>
    <row r="78" spans="1:6" s="8" customFormat="1" ht="15" x14ac:dyDescent="0.25">
      <c r="A78" s="114"/>
      <c r="B78" s="125"/>
      <c r="C78" s="494"/>
      <c r="D78" s="81"/>
      <c r="E78" s="535"/>
      <c r="F78" s="535"/>
    </row>
    <row r="79" spans="1:6" s="8" customFormat="1" ht="15" x14ac:dyDescent="0.25">
      <c r="A79" s="114"/>
      <c r="B79" s="125" t="s">
        <v>143</v>
      </c>
      <c r="C79" s="494"/>
      <c r="D79" s="81"/>
      <c r="E79" s="535">
        <f>SUM(E80:E83)</f>
        <v>0</v>
      </c>
      <c r="F79" s="535">
        <f>SUM(F80:F83)</f>
        <v>0</v>
      </c>
    </row>
    <row r="80" spans="1:6" s="8" customFormat="1" ht="13.15" customHeight="1" x14ac:dyDescent="0.25">
      <c r="A80" s="114"/>
      <c r="B80" s="125" t="s">
        <v>149</v>
      </c>
      <c r="C80" s="494"/>
      <c r="D80" s="81"/>
      <c r="E80" s="535">
        <v>0</v>
      </c>
      <c r="F80" s="535">
        <v>0</v>
      </c>
    </row>
    <row r="81" spans="1:6" s="8" customFormat="1" ht="13.15" customHeight="1" x14ac:dyDescent="0.25">
      <c r="A81" s="114"/>
      <c r="B81" s="125" t="s">
        <v>150</v>
      </c>
      <c r="C81" s="494"/>
      <c r="D81" s="81"/>
      <c r="E81" s="535">
        <v>0</v>
      </c>
      <c r="F81" s="535">
        <v>0</v>
      </c>
    </row>
    <row r="82" spans="1:6" s="8" customFormat="1" ht="13.15" customHeight="1" x14ac:dyDescent="0.25">
      <c r="A82" s="114"/>
      <c r="B82" s="125" t="s">
        <v>1103</v>
      </c>
      <c r="C82" s="494"/>
      <c r="D82" s="81"/>
      <c r="E82" s="535"/>
      <c r="F82" s="535"/>
    </row>
    <row r="83" spans="1:6" s="8" customFormat="1" ht="13.15" customHeight="1" x14ac:dyDescent="0.25">
      <c r="A83" s="114"/>
      <c r="B83" s="125" t="s">
        <v>151</v>
      </c>
      <c r="C83" s="494"/>
      <c r="D83" s="81"/>
      <c r="E83" s="535">
        <v>0</v>
      </c>
      <c r="F83" s="535">
        <v>0</v>
      </c>
    </row>
    <row r="84" spans="1:6" s="8" customFormat="1" ht="13.15" customHeight="1" x14ac:dyDescent="0.25">
      <c r="A84" s="114"/>
      <c r="B84" s="125"/>
      <c r="C84" s="494"/>
      <c r="D84" s="81"/>
      <c r="E84" s="535"/>
      <c r="F84" s="535"/>
    </row>
    <row r="85" spans="1:6" s="8" customFormat="1" ht="13.15" customHeight="1" x14ac:dyDescent="0.25">
      <c r="A85" s="114"/>
      <c r="B85" s="125" t="s">
        <v>314</v>
      </c>
      <c r="C85" s="494"/>
      <c r="D85" s="81"/>
      <c r="E85" s="535">
        <v>0</v>
      </c>
      <c r="F85" s="535">
        <v>0</v>
      </c>
    </row>
    <row r="86" spans="1:6" s="8" customFormat="1" ht="13.15" customHeight="1" x14ac:dyDescent="0.25">
      <c r="A86" s="114"/>
      <c r="B86" s="419"/>
      <c r="C86" s="622"/>
      <c r="D86" s="81"/>
      <c r="E86" s="535"/>
      <c r="F86" s="535"/>
    </row>
    <row r="87" spans="1:6" s="8" customFormat="1" ht="13.15" customHeight="1" x14ac:dyDescent="0.25">
      <c r="A87" s="308" t="s">
        <v>315</v>
      </c>
      <c r="B87" s="621"/>
      <c r="C87" s="132"/>
      <c r="D87" s="81" t="s">
        <v>703</v>
      </c>
      <c r="E87" s="619">
        <f>+E88+E90+E95+E101</f>
        <v>0</v>
      </c>
      <c r="F87" s="619">
        <f>+F88+F90+F95+F101</f>
        <v>0</v>
      </c>
    </row>
    <row r="88" spans="1:6" s="8" customFormat="1" ht="13.15" customHeight="1" x14ac:dyDescent="0.25">
      <c r="A88" s="114"/>
      <c r="B88" s="125" t="s">
        <v>141</v>
      </c>
      <c r="C88" s="494"/>
      <c r="D88" s="81"/>
      <c r="E88" s="535">
        <v>0</v>
      </c>
      <c r="F88" s="535">
        <v>0</v>
      </c>
    </row>
    <row r="89" spans="1:6" s="8" customFormat="1" ht="13.15" customHeight="1" x14ac:dyDescent="0.25">
      <c r="A89" s="114"/>
      <c r="B89" s="125"/>
      <c r="C89" s="494"/>
      <c r="D89" s="81"/>
      <c r="E89" s="535"/>
      <c r="F89" s="535"/>
    </row>
    <row r="90" spans="1:6" s="8" customFormat="1" ht="13.15" customHeight="1" x14ac:dyDescent="0.25">
      <c r="A90" s="114"/>
      <c r="B90" s="125" t="s">
        <v>142</v>
      </c>
      <c r="C90" s="494"/>
      <c r="D90" s="81"/>
      <c r="E90" s="535">
        <f>SUM(E91:E93)</f>
        <v>0</v>
      </c>
      <c r="F90" s="535">
        <f>SUM(F91:F93)</f>
        <v>0</v>
      </c>
    </row>
    <row r="91" spans="1:6" s="8" customFormat="1" ht="13.15" customHeight="1" x14ac:dyDescent="0.25">
      <c r="A91" s="114"/>
      <c r="B91" s="125" t="s">
        <v>146</v>
      </c>
      <c r="C91" s="494"/>
      <c r="D91" s="81"/>
      <c r="E91" s="535">
        <v>0</v>
      </c>
      <c r="F91" s="535">
        <v>0</v>
      </c>
    </row>
    <row r="92" spans="1:6" s="8" customFormat="1" ht="15" x14ac:dyDescent="0.25">
      <c r="A92" s="114"/>
      <c r="B92" s="125" t="s">
        <v>147</v>
      </c>
      <c r="C92" s="494"/>
      <c r="D92" s="81"/>
      <c r="E92" s="535">
        <v>0</v>
      </c>
      <c r="F92" s="535">
        <v>0</v>
      </c>
    </row>
    <row r="93" spans="1:6" s="8" customFormat="1" ht="13.15" customHeight="1" x14ac:dyDescent="0.25">
      <c r="A93" s="114"/>
      <c r="B93" s="125" t="s">
        <v>148</v>
      </c>
      <c r="C93" s="494"/>
      <c r="D93" s="81"/>
      <c r="E93" s="535">
        <v>0</v>
      </c>
      <c r="F93" s="535">
        <v>0</v>
      </c>
    </row>
    <row r="94" spans="1:6" s="8" customFormat="1" ht="13.15" customHeight="1" x14ac:dyDescent="0.25">
      <c r="A94" s="114"/>
      <c r="B94" s="125"/>
      <c r="C94" s="494"/>
      <c r="D94" s="81"/>
      <c r="E94" s="535"/>
      <c r="F94" s="535"/>
    </row>
    <row r="95" spans="1:6" s="8" customFormat="1" ht="13.15" customHeight="1" x14ac:dyDescent="0.25">
      <c r="A95" s="114"/>
      <c r="B95" s="125" t="s">
        <v>143</v>
      </c>
      <c r="C95" s="494"/>
      <c r="D95" s="81"/>
      <c r="E95" s="535">
        <f>SUM(E96:E99)</f>
        <v>0</v>
      </c>
      <c r="F95" s="535">
        <f>SUM(F96:F99)</f>
        <v>0</v>
      </c>
    </row>
    <row r="96" spans="1:6" s="8" customFormat="1" ht="15" x14ac:dyDescent="0.25">
      <c r="A96" s="114"/>
      <c r="B96" s="125" t="s">
        <v>149</v>
      </c>
      <c r="C96" s="494"/>
      <c r="D96" s="81"/>
      <c r="E96" s="535">
        <v>0</v>
      </c>
      <c r="F96" s="535">
        <v>0</v>
      </c>
    </row>
    <row r="97" spans="1:6" s="8" customFormat="1" ht="15" x14ac:dyDescent="0.25">
      <c r="A97" s="114"/>
      <c r="B97" s="125" t="s">
        <v>150</v>
      </c>
      <c r="C97" s="494"/>
      <c r="D97" s="81"/>
      <c r="E97" s="535">
        <v>0</v>
      </c>
      <c r="F97" s="535">
        <v>0</v>
      </c>
    </row>
    <row r="98" spans="1:6" s="8" customFormat="1" ht="13.15" customHeight="1" x14ac:dyDescent="0.25">
      <c r="A98" s="114"/>
      <c r="B98" s="125" t="s">
        <v>1104</v>
      </c>
      <c r="C98" s="494"/>
      <c r="D98" s="81"/>
      <c r="E98" s="535"/>
      <c r="F98" s="535"/>
    </row>
    <row r="99" spans="1:6" s="8" customFormat="1" ht="15" x14ac:dyDescent="0.25">
      <c r="A99" s="114"/>
      <c r="B99" s="125" t="s">
        <v>151</v>
      </c>
      <c r="C99" s="494"/>
      <c r="D99" s="81"/>
      <c r="E99" s="623">
        <v>0</v>
      </c>
      <c r="F99" s="623">
        <v>0</v>
      </c>
    </row>
    <row r="100" spans="1:6" s="8" customFormat="1" ht="15" x14ac:dyDescent="0.25">
      <c r="A100" s="114"/>
      <c r="B100" s="125"/>
      <c r="C100" s="494"/>
      <c r="D100" s="81"/>
      <c r="E100" s="623"/>
      <c r="F100" s="623"/>
    </row>
    <row r="101" spans="1:6" s="8" customFormat="1" ht="15" x14ac:dyDescent="0.25">
      <c r="A101" s="114"/>
      <c r="B101" s="125" t="s">
        <v>314</v>
      </c>
      <c r="C101" s="494"/>
      <c r="D101" s="81"/>
      <c r="E101" s="535">
        <v>0</v>
      </c>
      <c r="F101" s="535">
        <v>0</v>
      </c>
    </row>
    <row r="102" spans="1:6" s="8" customFormat="1" ht="15" x14ac:dyDescent="0.25">
      <c r="A102" s="114"/>
      <c r="B102" s="125"/>
      <c r="C102" s="7"/>
      <c r="D102" s="81"/>
      <c r="E102" s="535"/>
      <c r="F102" s="535"/>
    </row>
    <row r="103" spans="1:6" s="8" customFormat="1" ht="13.15" customHeight="1" x14ac:dyDescent="0.25">
      <c r="A103" s="84" t="s">
        <v>139</v>
      </c>
      <c r="B103" s="109"/>
      <c r="C103" s="11" t="s">
        <v>767</v>
      </c>
      <c r="D103" s="11" t="s">
        <v>14</v>
      </c>
      <c r="E103" s="538">
        <v>0</v>
      </c>
      <c r="F103" s="538">
        <v>0</v>
      </c>
    </row>
    <row r="104" spans="1:6" s="8" customFormat="1" ht="13.15" customHeight="1" x14ac:dyDescent="0.2">
      <c r="A104" s="108"/>
      <c r="B104" s="108"/>
      <c r="C104" s="11"/>
      <c r="D104" s="11"/>
      <c r="E104" s="548"/>
      <c r="F104" s="548"/>
    </row>
    <row r="105" spans="1:6" s="8" customFormat="1" ht="15.75" x14ac:dyDescent="0.25">
      <c r="A105" s="122"/>
      <c r="B105" s="119" t="s">
        <v>140</v>
      </c>
      <c r="C105" s="47"/>
      <c r="D105" s="47" t="s">
        <v>50</v>
      </c>
      <c r="E105" s="549">
        <f>E5+E28+E39</f>
        <v>0</v>
      </c>
      <c r="F105" s="549">
        <f>F5+F28+F39</f>
        <v>0</v>
      </c>
    </row>
  </sheetData>
  <protectedRanges>
    <protectedRange sqref="A1:IU1 E1:F65532" name="Plage2"/>
  </protectedRanges>
  <mergeCells count="3">
    <mergeCell ref="A3:B3"/>
    <mergeCell ref="A69:B69"/>
    <mergeCell ref="B1:C1"/>
  </mergeCells>
  <phoneticPr fontId="0" type="noConversion"/>
  <pageMargins left="0.78740157480314965" right="0.78740157480314965" top="0.98425196850393704" bottom="0.98425196850393704" header="0.51181102362204722" footer="0.51181102362204722"/>
  <pageSetup paperSize="9" scale="70" fitToHeight="0" orientation="portrait" r:id="rId1"/>
  <headerFooter alignWithMargins="0"/>
  <rowBreaks count="1" manualBreakCount="1">
    <brk id="69"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B2761-712E-41EF-BB0E-738E5DA256CF}">
  <sheetPr>
    <pageSetUpPr fitToPage="1"/>
  </sheetPr>
  <dimension ref="A1:I50"/>
  <sheetViews>
    <sheetView zoomScaleNormal="100" workbookViewId="0">
      <selection activeCell="B1" sqref="B1:C1"/>
    </sheetView>
  </sheetViews>
  <sheetFormatPr defaultColWidth="11.42578125" defaultRowHeight="12.75" x14ac:dyDescent="0.2"/>
  <cols>
    <col min="1" max="1" width="63.85546875" customWidth="1"/>
    <col min="2" max="2" width="12.7109375" style="235" customWidth="1"/>
    <col min="3" max="3" width="18.140625" style="68" customWidth="1"/>
    <col min="4" max="4" width="14" style="389" customWidth="1"/>
    <col min="5" max="5" width="12.85546875" style="68" customWidth="1"/>
  </cols>
  <sheetData>
    <row r="1" spans="1:9" x14ac:dyDescent="0.2">
      <c r="A1" s="296" t="s">
        <v>78</v>
      </c>
      <c r="B1" s="868" t="str">
        <f>'1.'!U20</f>
        <v>0466398071</v>
      </c>
      <c r="C1" s="878"/>
      <c r="D1" s="423" t="s">
        <v>1218</v>
      </c>
      <c r="E1" s="387"/>
      <c r="F1" s="25"/>
      <c r="G1" s="25"/>
      <c r="H1" s="25"/>
      <c r="I1" s="809"/>
    </row>
    <row r="2" spans="1:9" x14ac:dyDescent="0.2">
      <c r="A2" s="25"/>
      <c r="B2" s="141"/>
      <c r="C2" s="387"/>
    </row>
    <row r="3" spans="1:9" x14ac:dyDescent="0.2">
      <c r="A3" s="1034" t="s">
        <v>457</v>
      </c>
      <c r="B3" s="1034"/>
      <c r="C3" s="1034"/>
      <c r="D3" s="1034"/>
      <c r="E3" s="1034"/>
      <c r="F3" s="17"/>
      <c r="G3" s="42"/>
    </row>
    <row r="4" spans="1:9" x14ac:dyDescent="0.2">
      <c r="F4" s="17"/>
      <c r="G4" s="42"/>
    </row>
    <row r="5" spans="1:9" ht="38.25" x14ac:dyDescent="0.2">
      <c r="A5" s="104" t="s">
        <v>505</v>
      </c>
      <c r="B5" s="281" t="s">
        <v>2</v>
      </c>
      <c r="C5" s="396" t="s">
        <v>755</v>
      </c>
      <c r="D5" s="397" t="s">
        <v>754</v>
      </c>
      <c r="E5" s="398" t="s">
        <v>756</v>
      </c>
      <c r="F5" s="17"/>
      <c r="G5" s="42"/>
    </row>
    <row r="6" spans="1:9" x14ac:dyDescent="0.2">
      <c r="A6" s="98" t="s">
        <v>1098</v>
      </c>
      <c r="B6" s="284"/>
      <c r="C6" s="507"/>
      <c r="D6" s="512"/>
      <c r="E6" s="507"/>
      <c r="G6" s="42"/>
    </row>
    <row r="7" spans="1:9" x14ac:dyDescent="0.2">
      <c r="A7" s="76" t="s">
        <v>506</v>
      </c>
      <c r="B7" s="232"/>
      <c r="C7" s="503"/>
      <c r="D7" s="508"/>
      <c r="E7" s="503"/>
      <c r="G7" s="42"/>
    </row>
    <row r="8" spans="1:9" x14ac:dyDescent="0.2">
      <c r="A8" s="76" t="s">
        <v>507</v>
      </c>
      <c r="B8" s="232"/>
      <c r="C8" s="503"/>
      <c r="D8" s="508"/>
      <c r="E8" s="503"/>
      <c r="G8" s="42"/>
    </row>
    <row r="9" spans="1:9" x14ac:dyDescent="0.2">
      <c r="A9" s="98" t="s">
        <v>458</v>
      </c>
      <c r="B9" s="232">
        <v>205</v>
      </c>
      <c r="C9" s="503"/>
      <c r="D9" s="508"/>
      <c r="E9" s="503"/>
      <c r="G9" s="42"/>
    </row>
    <row r="10" spans="1:9" x14ac:dyDescent="0.2">
      <c r="A10" s="5"/>
      <c r="B10" s="232"/>
      <c r="C10" s="503"/>
      <c r="D10" s="508"/>
      <c r="E10" s="503"/>
      <c r="G10" s="42"/>
    </row>
    <row r="11" spans="1:9" x14ac:dyDescent="0.2">
      <c r="A11" s="76" t="s">
        <v>502</v>
      </c>
      <c r="B11" s="232"/>
      <c r="C11" s="503"/>
      <c r="D11" s="508"/>
      <c r="E11" s="503"/>
      <c r="G11" s="42"/>
    </row>
    <row r="12" spans="1:9" x14ac:dyDescent="0.2">
      <c r="B12" s="232"/>
      <c r="C12" s="503"/>
      <c r="D12" s="508"/>
      <c r="E12" s="503"/>
      <c r="G12" s="42"/>
    </row>
    <row r="13" spans="1:9" x14ac:dyDescent="0.2">
      <c r="A13" s="76" t="s">
        <v>738</v>
      </c>
      <c r="B13" s="232">
        <v>210</v>
      </c>
      <c r="C13" s="503"/>
      <c r="D13" s="508"/>
      <c r="E13" s="503"/>
      <c r="G13" s="42"/>
    </row>
    <row r="14" spans="1:9" x14ac:dyDescent="0.2">
      <c r="A14" s="5"/>
      <c r="B14" s="232"/>
      <c r="C14" s="503"/>
      <c r="D14" s="508"/>
      <c r="E14" s="503"/>
      <c r="G14" s="42"/>
    </row>
    <row r="15" spans="1:9" x14ac:dyDescent="0.2">
      <c r="A15" s="76" t="s">
        <v>739</v>
      </c>
      <c r="B15" s="232">
        <v>211</v>
      </c>
      <c r="C15" s="503"/>
      <c r="D15" s="508"/>
      <c r="E15" s="503"/>
      <c r="G15" s="42"/>
    </row>
    <row r="16" spans="1:9" x14ac:dyDescent="0.2">
      <c r="A16" s="5"/>
      <c r="B16" s="232"/>
      <c r="C16" s="503"/>
      <c r="D16" s="508"/>
      <c r="E16" s="503"/>
      <c r="G16" s="42"/>
    </row>
    <row r="17" spans="1:7" x14ac:dyDescent="0.2">
      <c r="A17" s="76" t="s">
        <v>740</v>
      </c>
      <c r="B17" s="232">
        <v>212</v>
      </c>
      <c r="C17" s="503"/>
      <c r="D17" s="508"/>
      <c r="E17" s="503"/>
      <c r="G17" s="42"/>
    </row>
    <row r="18" spans="1:7" x14ac:dyDescent="0.2">
      <c r="A18" s="5"/>
      <c r="B18" s="232"/>
      <c r="C18" s="503"/>
      <c r="D18" s="508"/>
      <c r="E18" s="503"/>
      <c r="G18" s="42"/>
    </row>
    <row r="19" spans="1:7" x14ac:dyDescent="0.2">
      <c r="A19" s="76" t="s">
        <v>741</v>
      </c>
      <c r="B19" s="255">
        <v>213</v>
      </c>
      <c r="C19" s="506"/>
      <c r="D19" s="511"/>
      <c r="E19" s="506"/>
      <c r="G19" s="42"/>
    </row>
    <row r="20" spans="1:7" x14ac:dyDescent="0.2">
      <c r="G20" s="42"/>
    </row>
    <row r="21" spans="1:7" ht="38.25" x14ac:dyDescent="0.2">
      <c r="A21" s="104" t="s">
        <v>508</v>
      </c>
      <c r="B21" s="281" t="s">
        <v>2</v>
      </c>
      <c r="C21" s="396" t="s">
        <v>755</v>
      </c>
      <c r="D21" s="397" t="s">
        <v>754</v>
      </c>
      <c r="E21" s="398" t="s">
        <v>756</v>
      </c>
      <c r="G21" s="42"/>
    </row>
    <row r="22" spans="1:7" x14ac:dyDescent="0.2">
      <c r="A22" s="76" t="s">
        <v>509</v>
      </c>
      <c r="B22" s="232"/>
      <c r="C22" s="503"/>
      <c r="D22" s="508"/>
      <c r="E22" s="503"/>
      <c r="F22" s="75"/>
      <c r="G22" s="42"/>
    </row>
    <row r="23" spans="1:7" x14ac:dyDescent="0.2">
      <c r="A23" s="76" t="s">
        <v>510</v>
      </c>
      <c r="B23" s="232"/>
      <c r="C23" s="503"/>
      <c r="D23" s="508"/>
      <c r="E23" s="503"/>
      <c r="G23" s="42"/>
    </row>
    <row r="24" spans="1:7" x14ac:dyDescent="0.2">
      <c r="A24" s="76" t="s">
        <v>511</v>
      </c>
      <c r="B24" s="232"/>
      <c r="C24" s="503"/>
      <c r="D24" s="508"/>
      <c r="E24" s="503"/>
      <c r="F24" s="75"/>
      <c r="G24" s="42"/>
    </row>
    <row r="25" spans="1:7" x14ac:dyDescent="0.2">
      <c r="A25" s="76" t="s">
        <v>512</v>
      </c>
      <c r="B25" s="232">
        <v>305</v>
      </c>
      <c r="C25" s="503"/>
      <c r="D25" s="509"/>
      <c r="E25" s="503"/>
      <c r="F25" s="75"/>
      <c r="G25" s="42"/>
    </row>
    <row r="26" spans="1:7" x14ac:dyDescent="0.2">
      <c r="A26" s="76"/>
      <c r="B26" s="232"/>
      <c r="C26" s="503"/>
      <c r="D26" s="509"/>
      <c r="E26" s="503"/>
      <c r="F26" s="75"/>
    </row>
    <row r="27" spans="1:7" x14ac:dyDescent="0.2">
      <c r="A27" s="76" t="s">
        <v>502</v>
      </c>
      <c r="B27" s="232"/>
      <c r="C27" s="503"/>
      <c r="D27" s="509"/>
      <c r="E27" s="503"/>
      <c r="F27" s="75"/>
    </row>
    <row r="28" spans="1:7" x14ac:dyDescent="0.2">
      <c r="A28" s="5"/>
      <c r="B28" s="232"/>
      <c r="C28" s="503"/>
      <c r="D28" s="509"/>
      <c r="E28" s="503"/>
    </row>
    <row r="29" spans="1:7" x14ac:dyDescent="0.2">
      <c r="A29" s="76" t="s">
        <v>738</v>
      </c>
      <c r="B29" s="232">
        <v>310</v>
      </c>
      <c r="C29" s="503"/>
      <c r="D29" s="509"/>
      <c r="E29" s="503"/>
      <c r="F29" s="75"/>
    </row>
    <row r="30" spans="1:7" x14ac:dyDescent="0.2">
      <c r="A30" s="5"/>
      <c r="B30" s="232"/>
      <c r="C30" s="503"/>
      <c r="D30" s="509"/>
      <c r="E30" s="503"/>
    </row>
    <row r="31" spans="1:7" x14ac:dyDescent="0.2">
      <c r="A31" s="76" t="s">
        <v>739</v>
      </c>
      <c r="B31" s="232">
        <v>311</v>
      </c>
      <c r="C31" s="503"/>
      <c r="D31" s="509"/>
      <c r="E31" s="503"/>
      <c r="F31" s="75"/>
    </row>
    <row r="32" spans="1:7" x14ac:dyDescent="0.2">
      <c r="A32" s="5"/>
      <c r="B32" s="232"/>
      <c r="C32" s="503"/>
      <c r="D32" s="509"/>
      <c r="E32" s="503"/>
    </row>
    <row r="33" spans="1:6" x14ac:dyDescent="0.2">
      <c r="A33" s="76" t="s">
        <v>740</v>
      </c>
      <c r="B33" s="232">
        <v>312</v>
      </c>
      <c r="C33" s="503"/>
      <c r="D33" s="509"/>
      <c r="E33" s="503"/>
      <c r="F33" s="75"/>
    </row>
    <row r="34" spans="1:6" x14ac:dyDescent="0.2">
      <c r="A34" s="5"/>
      <c r="B34" s="232"/>
      <c r="C34" s="503"/>
      <c r="D34" s="509"/>
      <c r="E34" s="503"/>
    </row>
    <row r="35" spans="1:6" x14ac:dyDescent="0.2">
      <c r="A35" s="76" t="s">
        <v>741</v>
      </c>
      <c r="B35" s="232">
        <v>313</v>
      </c>
      <c r="C35" s="503"/>
      <c r="D35" s="509"/>
      <c r="E35" s="503"/>
      <c r="F35" s="75"/>
    </row>
    <row r="36" spans="1:6" x14ac:dyDescent="0.2">
      <c r="A36" s="95"/>
      <c r="B36" s="232"/>
      <c r="C36" s="503"/>
      <c r="D36" s="509"/>
      <c r="E36" s="503"/>
    </row>
    <row r="37" spans="1:6" x14ac:dyDescent="0.2">
      <c r="A37" s="76" t="s">
        <v>513</v>
      </c>
      <c r="B37" s="232"/>
      <c r="C37" s="503"/>
      <c r="D37" s="509"/>
      <c r="E37" s="503"/>
      <c r="F37" s="75"/>
    </row>
    <row r="38" spans="1:6" x14ac:dyDescent="0.2">
      <c r="A38" s="5"/>
      <c r="B38" s="232"/>
      <c r="C38" s="503"/>
      <c r="D38" s="509"/>
      <c r="E38" s="503"/>
    </row>
    <row r="39" spans="1:6" x14ac:dyDescent="0.2">
      <c r="A39" s="76" t="s">
        <v>742</v>
      </c>
      <c r="B39" s="232">
        <v>340</v>
      </c>
      <c r="C39" s="503"/>
      <c r="D39" s="509"/>
      <c r="E39" s="503"/>
      <c r="F39" s="75"/>
    </row>
    <row r="40" spans="1:6" x14ac:dyDescent="0.2">
      <c r="A40" s="5"/>
      <c r="B40" s="232"/>
      <c r="C40" s="503"/>
      <c r="D40" s="509"/>
      <c r="E40" s="503"/>
    </row>
    <row r="41" spans="1:6" x14ac:dyDescent="0.2">
      <c r="A41" s="76" t="s">
        <v>743</v>
      </c>
      <c r="B41" s="232">
        <v>341</v>
      </c>
      <c r="C41" s="503"/>
      <c r="D41" s="509"/>
      <c r="E41" s="503"/>
      <c r="F41" s="75"/>
    </row>
    <row r="42" spans="1:6" x14ac:dyDescent="0.2">
      <c r="A42" s="5"/>
      <c r="B42" s="232"/>
      <c r="C42" s="503"/>
      <c r="D42" s="509"/>
      <c r="E42" s="503"/>
    </row>
    <row r="43" spans="1:6" x14ac:dyDescent="0.2">
      <c r="A43" s="76" t="s">
        <v>744</v>
      </c>
      <c r="B43" s="232">
        <v>342</v>
      </c>
      <c r="C43" s="503"/>
      <c r="D43" s="509"/>
      <c r="E43" s="503"/>
      <c r="F43" s="75"/>
    </row>
    <row r="44" spans="1:6" x14ac:dyDescent="0.2">
      <c r="A44" s="5"/>
      <c r="B44" s="232"/>
      <c r="C44" s="503"/>
      <c r="D44" s="509"/>
      <c r="E44" s="503"/>
    </row>
    <row r="45" spans="1:6" x14ac:dyDescent="0.2">
      <c r="A45" s="76" t="s">
        <v>745</v>
      </c>
      <c r="B45" s="232">
        <v>343</v>
      </c>
      <c r="C45" s="503"/>
      <c r="D45" s="509"/>
      <c r="E45" s="503"/>
      <c r="F45" s="75"/>
    </row>
    <row r="46" spans="1:6" x14ac:dyDescent="0.2">
      <c r="A46" s="95"/>
      <c r="B46" s="232"/>
      <c r="C46" s="503"/>
      <c r="D46" s="508"/>
      <c r="E46" s="503"/>
    </row>
    <row r="47" spans="1:6" x14ac:dyDescent="0.2">
      <c r="A47" s="76" t="s">
        <v>459</v>
      </c>
      <c r="B47" s="232"/>
      <c r="C47" s="503"/>
      <c r="D47" s="508"/>
      <c r="E47" s="503"/>
      <c r="F47" s="75"/>
    </row>
    <row r="48" spans="1:6" x14ac:dyDescent="0.2">
      <c r="A48" s="76" t="s">
        <v>460</v>
      </c>
      <c r="B48" s="232"/>
      <c r="C48" s="503"/>
      <c r="D48" s="508"/>
      <c r="E48" s="503"/>
    </row>
    <row r="49" spans="1:6" x14ac:dyDescent="0.2">
      <c r="A49" s="76" t="s">
        <v>1099</v>
      </c>
      <c r="B49" s="255">
        <v>350</v>
      </c>
      <c r="C49" s="506"/>
      <c r="D49" s="511"/>
      <c r="E49" s="506"/>
      <c r="F49" s="75"/>
    </row>
    <row r="50" spans="1:6" x14ac:dyDescent="0.2">
      <c r="F50" s="75"/>
    </row>
  </sheetData>
  <protectedRanges>
    <protectedRange sqref="C1:E2 A1:IV1 C51:E65389" name="Plage2"/>
    <protectedRange sqref="C3:E50" name="Plage2_1"/>
  </protectedRanges>
  <mergeCells count="2">
    <mergeCell ref="A3:E3"/>
    <mergeCell ref="B1:C1"/>
  </mergeCells>
  <pageMargins left="0.7" right="0.7" top="0.75" bottom="0.75" header="0.3" footer="0.3"/>
  <pageSetup paperSize="9" scale="73" fitToHeight="0" orientation="portrait" r:id="rId1"/>
  <rowBreaks count="1" manualBreakCount="1">
    <brk id="49"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BC4B5-038B-4847-B8E9-849D173C390F}">
  <sheetPr>
    <pageSetUpPr fitToPage="1"/>
  </sheetPr>
  <dimension ref="A1:I35"/>
  <sheetViews>
    <sheetView zoomScaleNormal="100" workbookViewId="0">
      <selection activeCell="B1" sqref="B1:C1"/>
    </sheetView>
  </sheetViews>
  <sheetFormatPr defaultColWidth="11.42578125" defaultRowHeight="12.75" x14ac:dyDescent="0.2"/>
  <cols>
    <col min="1" max="1" width="63.85546875" customWidth="1"/>
    <col min="2" max="2" width="12.7109375" style="235" customWidth="1"/>
    <col min="3" max="3" width="18.140625" style="68" customWidth="1"/>
    <col min="4" max="4" width="14" style="389" customWidth="1"/>
    <col min="5" max="5" width="12.85546875" style="68" customWidth="1"/>
  </cols>
  <sheetData>
    <row r="1" spans="1:9" x14ac:dyDescent="0.2">
      <c r="A1" s="296" t="s">
        <v>78</v>
      </c>
      <c r="B1" s="868" t="str">
        <f>'1.'!U20</f>
        <v>0466398071</v>
      </c>
      <c r="C1" s="878"/>
      <c r="D1" s="423" t="s">
        <v>1219</v>
      </c>
      <c r="E1" s="387"/>
      <c r="F1" s="25"/>
      <c r="G1" s="25"/>
      <c r="H1" s="25"/>
      <c r="I1" s="809"/>
    </row>
    <row r="2" spans="1:9" x14ac:dyDescent="0.2">
      <c r="A2" s="25"/>
      <c r="B2" s="141"/>
      <c r="C2" s="387"/>
    </row>
    <row r="3" spans="1:9" x14ac:dyDescent="0.2">
      <c r="A3" s="1034" t="s">
        <v>461</v>
      </c>
      <c r="B3" s="1034"/>
      <c r="C3" s="1034"/>
      <c r="D3" s="1034"/>
      <c r="E3" s="1034"/>
      <c r="F3" s="75"/>
    </row>
    <row r="4" spans="1:9" x14ac:dyDescent="0.2">
      <c r="A4" s="61"/>
      <c r="B4" s="222" t="s">
        <v>2</v>
      </c>
      <c r="C4" s="201" t="s">
        <v>514</v>
      </c>
      <c r="D4" s="258" t="s">
        <v>2</v>
      </c>
      <c r="E4" s="201" t="s">
        <v>515</v>
      </c>
    </row>
    <row r="5" spans="1:9" x14ac:dyDescent="0.2">
      <c r="A5" s="76" t="s">
        <v>516</v>
      </c>
      <c r="B5" s="232"/>
      <c r="C5" s="503"/>
      <c r="D5" s="399"/>
      <c r="E5" s="503"/>
    </row>
    <row r="6" spans="1:9" x14ac:dyDescent="0.2">
      <c r="A6" s="76" t="s">
        <v>517</v>
      </c>
      <c r="B6" s="232"/>
      <c r="C6" s="503"/>
      <c r="D6" s="399"/>
      <c r="E6" s="503"/>
    </row>
    <row r="7" spans="1:9" x14ac:dyDescent="0.2">
      <c r="A7" s="64"/>
      <c r="B7" s="232"/>
      <c r="C7" s="503"/>
      <c r="D7" s="399"/>
      <c r="E7" s="503"/>
    </row>
    <row r="8" spans="1:9" x14ac:dyDescent="0.2">
      <c r="A8" s="76" t="s">
        <v>746</v>
      </c>
      <c r="B8" s="232">
        <v>5801</v>
      </c>
      <c r="C8" s="503"/>
      <c r="D8" s="399">
        <v>5811</v>
      </c>
      <c r="E8" s="503"/>
    </row>
    <row r="9" spans="1:9" x14ac:dyDescent="0.2">
      <c r="A9" s="64"/>
      <c r="B9" s="232"/>
      <c r="C9" s="503"/>
      <c r="D9" s="399"/>
      <c r="E9" s="503"/>
    </row>
    <row r="10" spans="1:9" x14ac:dyDescent="0.2">
      <c r="A10" s="76" t="s">
        <v>747</v>
      </c>
      <c r="B10" s="232">
        <v>5802</v>
      </c>
      <c r="C10" s="503"/>
      <c r="D10" s="399">
        <v>5812</v>
      </c>
      <c r="E10" s="503"/>
    </row>
    <row r="11" spans="1:9" x14ac:dyDescent="0.2">
      <c r="A11" s="64"/>
      <c r="B11" s="232"/>
      <c r="C11" s="503"/>
      <c r="D11" s="399"/>
      <c r="E11" s="503"/>
    </row>
    <row r="12" spans="1:9" x14ac:dyDescent="0.2">
      <c r="A12" s="76" t="s">
        <v>1100</v>
      </c>
      <c r="B12" s="232">
        <v>5803</v>
      </c>
      <c r="C12" s="503"/>
      <c r="D12" s="399">
        <v>5813</v>
      </c>
      <c r="E12" s="503"/>
    </row>
    <row r="13" spans="1:9" x14ac:dyDescent="0.2">
      <c r="A13" s="64"/>
      <c r="B13" s="232"/>
      <c r="C13" s="503"/>
      <c r="D13" s="399"/>
      <c r="E13" s="503"/>
    </row>
    <row r="14" spans="1:9" x14ac:dyDescent="0.2">
      <c r="A14" s="76" t="s">
        <v>748</v>
      </c>
      <c r="B14" s="232">
        <v>58031</v>
      </c>
      <c r="C14" s="503"/>
      <c r="D14" s="399">
        <v>58131</v>
      </c>
      <c r="E14" s="503"/>
    </row>
    <row r="15" spans="1:9" x14ac:dyDescent="0.2">
      <c r="A15" s="64"/>
      <c r="B15" s="232"/>
      <c r="C15" s="503"/>
      <c r="D15" s="399"/>
      <c r="E15" s="503"/>
    </row>
    <row r="16" spans="1:9" x14ac:dyDescent="0.2">
      <c r="A16" s="76" t="s">
        <v>749</v>
      </c>
      <c r="B16" s="232">
        <v>58032</v>
      </c>
      <c r="C16" s="503"/>
      <c r="D16" s="399">
        <v>58132</v>
      </c>
      <c r="E16" s="503"/>
    </row>
    <row r="17" spans="1:5" x14ac:dyDescent="0.2">
      <c r="A17" s="64"/>
      <c r="B17" s="232"/>
      <c r="C17" s="503"/>
      <c r="D17" s="399"/>
      <c r="E17" s="503"/>
    </row>
    <row r="18" spans="1:5" x14ac:dyDescent="0.2">
      <c r="A18" s="76" t="s">
        <v>750</v>
      </c>
      <c r="B18" s="232">
        <v>58033</v>
      </c>
      <c r="C18" s="503"/>
      <c r="D18" s="399">
        <v>58133</v>
      </c>
      <c r="E18" s="503"/>
    </row>
    <row r="19" spans="1:5" x14ac:dyDescent="0.2">
      <c r="A19" s="64"/>
      <c r="B19" s="232"/>
      <c r="C19" s="503"/>
      <c r="D19" s="399"/>
      <c r="E19" s="503"/>
    </row>
    <row r="20" spans="1:5" x14ac:dyDescent="0.2">
      <c r="A20" s="76" t="s">
        <v>518</v>
      </c>
      <c r="B20" s="232"/>
      <c r="C20" s="503"/>
      <c r="D20" s="399"/>
      <c r="E20" s="503"/>
    </row>
    <row r="21" spans="1:5" x14ac:dyDescent="0.2">
      <c r="A21" s="76" t="s">
        <v>519</v>
      </c>
      <c r="B21" s="232"/>
      <c r="C21" s="503"/>
      <c r="D21" s="399"/>
      <c r="E21" s="503"/>
    </row>
    <row r="22" spans="1:5" x14ac:dyDescent="0.2">
      <c r="A22" s="76" t="s">
        <v>746</v>
      </c>
      <c r="B22" s="232">
        <v>5821</v>
      </c>
      <c r="C22" s="503"/>
      <c r="D22" s="399">
        <v>5831</v>
      </c>
      <c r="E22" s="503"/>
    </row>
    <row r="23" spans="1:5" x14ac:dyDescent="0.2">
      <c r="A23" s="64"/>
      <c r="B23" s="232"/>
      <c r="C23" s="503"/>
      <c r="D23" s="399"/>
      <c r="E23" s="503"/>
    </row>
    <row r="24" spans="1:5" x14ac:dyDescent="0.2">
      <c r="A24" s="76" t="s">
        <v>751</v>
      </c>
      <c r="B24" s="232">
        <v>5822</v>
      </c>
      <c r="C24" s="503"/>
      <c r="D24" s="399">
        <v>5832</v>
      </c>
      <c r="E24" s="503"/>
    </row>
    <row r="25" spans="1:5" x14ac:dyDescent="0.2">
      <c r="A25" s="64"/>
      <c r="B25" s="232"/>
      <c r="C25" s="503"/>
      <c r="D25" s="399"/>
      <c r="E25" s="503"/>
    </row>
    <row r="26" spans="1:5" x14ac:dyDescent="0.2">
      <c r="A26" s="76" t="s">
        <v>1100</v>
      </c>
      <c r="B26" s="232">
        <v>5823</v>
      </c>
      <c r="C26" s="503"/>
      <c r="D26" s="399">
        <v>5833</v>
      </c>
      <c r="E26" s="503"/>
    </row>
    <row r="27" spans="1:5" x14ac:dyDescent="0.2">
      <c r="A27" s="64"/>
      <c r="B27" s="232"/>
      <c r="C27" s="503"/>
      <c r="D27" s="399"/>
      <c r="E27" s="503"/>
    </row>
    <row r="28" spans="1:5" x14ac:dyDescent="0.2">
      <c r="A28" s="76" t="s">
        <v>520</v>
      </c>
      <c r="B28" s="232"/>
      <c r="C28" s="503"/>
      <c r="D28" s="399"/>
      <c r="E28" s="503"/>
    </row>
    <row r="29" spans="1:5" x14ac:dyDescent="0.2">
      <c r="A29" s="76" t="s">
        <v>521</v>
      </c>
      <c r="B29" s="232"/>
      <c r="C29" s="503"/>
      <c r="D29" s="399"/>
      <c r="E29" s="503"/>
    </row>
    <row r="30" spans="1:5" x14ac:dyDescent="0.2">
      <c r="A30" s="64"/>
      <c r="B30" s="232"/>
      <c r="C30" s="503"/>
      <c r="D30" s="399"/>
      <c r="E30" s="503"/>
    </row>
    <row r="31" spans="1:5" x14ac:dyDescent="0.2">
      <c r="A31" s="76" t="s">
        <v>746</v>
      </c>
      <c r="B31" s="232">
        <v>5841</v>
      </c>
      <c r="C31" s="503"/>
      <c r="D31" s="399">
        <v>5851</v>
      </c>
      <c r="E31" s="503"/>
    </row>
    <row r="32" spans="1:5" x14ac:dyDescent="0.2">
      <c r="A32" s="64"/>
      <c r="B32" s="232"/>
      <c r="C32" s="503"/>
      <c r="D32" s="399"/>
      <c r="E32" s="503"/>
    </row>
    <row r="33" spans="1:5" x14ac:dyDescent="0.2">
      <c r="A33" s="76" t="s">
        <v>747</v>
      </c>
      <c r="B33" s="232">
        <v>5842</v>
      </c>
      <c r="C33" s="503"/>
      <c r="D33" s="399">
        <v>5852</v>
      </c>
      <c r="E33" s="503"/>
    </row>
    <row r="34" spans="1:5" x14ac:dyDescent="0.2">
      <c r="A34" s="64"/>
      <c r="B34" s="232"/>
      <c r="C34" s="503"/>
      <c r="D34" s="399"/>
      <c r="E34" s="503"/>
    </row>
    <row r="35" spans="1:5" x14ac:dyDescent="0.2">
      <c r="A35" s="76" t="s">
        <v>1100</v>
      </c>
      <c r="B35" s="255">
        <v>5843</v>
      </c>
      <c r="C35" s="506"/>
      <c r="D35" s="400">
        <v>5853</v>
      </c>
      <c r="E35" s="506"/>
    </row>
  </sheetData>
  <protectedRanges>
    <protectedRange sqref="C1:E2 A1:IV1 C36:E65381" name="Plage2"/>
    <protectedRange sqref="C3:E35" name="Plage2_1"/>
  </protectedRanges>
  <mergeCells count="2">
    <mergeCell ref="B1:C1"/>
    <mergeCell ref="A3:E3"/>
  </mergeCells>
  <pageMargins left="0.7" right="0.7" top="0.75" bottom="0.75" header="0.3" footer="0.3"/>
  <pageSetup paperSize="9" scale="73" fitToHeight="0" orientation="portrait" r:id="rId1"/>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I51"/>
  <sheetViews>
    <sheetView workbookViewId="0">
      <selection activeCell="I8" sqref="I8"/>
    </sheetView>
  </sheetViews>
  <sheetFormatPr defaultColWidth="11.42578125" defaultRowHeight="12.75" x14ac:dyDescent="0.2"/>
  <cols>
    <col min="1" max="3" width="11.42578125" customWidth="1"/>
    <col min="4" max="4" width="42.7109375" customWidth="1"/>
    <col min="5" max="5" width="17.85546875" customWidth="1"/>
    <col min="6" max="6" width="19" customWidth="1"/>
    <col min="7" max="7" width="12.140625" customWidth="1"/>
    <col min="8" max="8" width="11.42578125" customWidth="1"/>
    <col min="9" max="9" width="13.140625" customWidth="1"/>
  </cols>
  <sheetData>
    <row r="1" spans="1:7" x14ac:dyDescent="0.2">
      <c r="A1" s="484" t="s">
        <v>888</v>
      </c>
      <c r="B1" s="484"/>
      <c r="C1" s="484"/>
      <c r="D1" s="484"/>
      <c r="E1" s="484"/>
      <c r="F1" s="484"/>
      <c r="G1" s="484"/>
    </row>
    <row r="2" spans="1:7" x14ac:dyDescent="0.2">
      <c r="E2" s="425" t="s">
        <v>108</v>
      </c>
      <c r="F2" s="405" t="s">
        <v>1113</v>
      </c>
      <c r="G2" s="405" t="s">
        <v>890</v>
      </c>
    </row>
    <row r="3" spans="1:7" x14ac:dyDescent="0.2">
      <c r="A3" s="425" t="s">
        <v>311</v>
      </c>
      <c r="B3" s="40"/>
      <c r="C3" s="40"/>
      <c r="D3" s="40"/>
      <c r="E3" s="475">
        <f>Passiva!E71</f>
        <v>0</v>
      </c>
      <c r="F3" s="476">
        <f>F5+F7+F13+F18</f>
        <v>0</v>
      </c>
      <c r="G3" s="477">
        <f>E3-F3</f>
        <v>0</v>
      </c>
    </row>
    <row r="4" spans="1:7" x14ac:dyDescent="0.2">
      <c r="A4" s="478"/>
      <c r="B4" s="451"/>
      <c r="C4" s="451"/>
      <c r="D4" s="451"/>
      <c r="E4" s="478"/>
      <c r="F4" s="479" t="s">
        <v>891</v>
      </c>
    </row>
    <row r="5" spans="1:7" x14ac:dyDescent="0.2">
      <c r="A5" s="297"/>
      <c r="B5" s="108" t="s">
        <v>141</v>
      </c>
      <c r="E5" s="68">
        <f>Passiva!E72</f>
        <v>0</v>
      </c>
      <c r="F5" s="68">
        <f>SUM('6.9 bis'!H8:AC8)</f>
        <v>0</v>
      </c>
      <c r="G5" s="480">
        <f>E5-F5</f>
        <v>0</v>
      </c>
    </row>
    <row r="6" spans="1:7" x14ac:dyDescent="0.2">
      <c r="A6" s="297"/>
      <c r="B6" s="108"/>
      <c r="E6" s="68"/>
      <c r="F6" s="68"/>
      <c r="G6" s="480"/>
    </row>
    <row r="7" spans="1:7" x14ac:dyDescent="0.2">
      <c r="A7" s="203"/>
      <c r="B7" s="108" t="s">
        <v>142</v>
      </c>
      <c r="E7" s="68">
        <f>Passiva!E74</f>
        <v>0</v>
      </c>
      <c r="F7" s="68">
        <f>SUM('6.9 bis'!H10:AC10)</f>
        <v>0</v>
      </c>
      <c r="G7" s="480">
        <f>E7-F7</f>
        <v>0</v>
      </c>
    </row>
    <row r="8" spans="1:7" x14ac:dyDescent="0.2">
      <c r="A8" s="297"/>
      <c r="B8" s="108" t="s">
        <v>146</v>
      </c>
      <c r="E8" s="68">
        <f>Passiva!E75</f>
        <v>0</v>
      </c>
      <c r="F8" s="68">
        <f>SUM('6.9 bis'!H11:AC11)</f>
        <v>0</v>
      </c>
      <c r="G8" s="480">
        <f t="shared" ref="G8:G10" si="0">E8-F8</f>
        <v>0</v>
      </c>
    </row>
    <row r="9" spans="1:7" x14ac:dyDescent="0.2">
      <c r="A9" s="297"/>
      <c r="B9" s="108" t="s">
        <v>147</v>
      </c>
      <c r="E9" s="68">
        <f>Passiva!E76</f>
        <v>0</v>
      </c>
      <c r="F9" s="68">
        <f>SUM('6.9 bis'!H12:AC12)</f>
        <v>0</v>
      </c>
      <c r="G9" s="480">
        <f t="shared" si="0"/>
        <v>0</v>
      </c>
    </row>
    <row r="10" spans="1:7" x14ac:dyDescent="0.2">
      <c r="A10" s="297"/>
      <c r="B10" s="108" t="s">
        <v>148</v>
      </c>
      <c r="E10" s="68">
        <f>Passiva!E77</f>
        <v>0</v>
      </c>
      <c r="F10" s="68">
        <f>SUM('6.9 bis'!H13:AC13)</f>
        <v>0</v>
      </c>
      <c r="G10" s="480">
        <f t="shared" si="0"/>
        <v>0</v>
      </c>
    </row>
    <row r="11" spans="1:7" x14ac:dyDescent="0.2">
      <c r="A11" s="297"/>
      <c r="B11" s="108"/>
      <c r="E11" s="68"/>
      <c r="F11" s="68"/>
      <c r="G11" s="480"/>
    </row>
    <row r="12" spans="1:7" x14ac:dyDescent="0.2">
      <c r="A12" s="297"/>
      <c r="B12" s="108" t="s">
        <v>143</v>
      </c>
      <c r="E12" s="68">
        <f>Passiva!E79</f>
        <v>0</v>
      </c>
      <c r="F12" s="68">
        <f>SUM('6.9 bis'!H15:AC15)</f>
        <v>0</v>
      </c>
      <c r="G12" s="480">
        <f>E12-F12</f>
        <v>0</v>
      </c>
    </row>
    <row r="13" spans="1:7" x14ac:dyDescent="0.2">
      <c r="A13" s="297"/>
      <c r="B13" s="108" t="s">
        <v>149</v>
      </c>
      <c r="E13" s="68">
        <f>Passiva!E80</f>
        <v>0</v>
      </c>
      <c r="F13" s="68">
        <f>SUM('6.9 bis'!H16:AC16)</f>
        <v>0</v>
      </c>
      <c r="G13" s="480">
        <f t="shared" ref="G13:G16" si="1">E13-F13</f>
        <v>0</v>
      </c>
    </row>
    <row r="14" spans="1:7" x14ac:dyDescent="0.2">
      <c r="A14" s="297"/>
      <c r="B14" s="108" t="s">
        <v>150</v>
      </c>
      <c r="E14" s="68">
        <f>Passiva!E81</f>
        <v>0</v>
      </c>
      <c r="F14" s="68">
        <f>SUM('6.9 bis'!H17:AC17)</f>
        <v>0</v>
      </c>
      <c r="G14" s="480">
        <f t="shared" si="1"/>
        <v>0</v>
      </c>
    </row>
    <row r="15" spans="1:7" x14ac:dyDescent="0.2">
      <c r="A15" s="117"/>
      <c r="B15" s="108" t="s">
        <v>1104</v>
      </c>
      <c r="E15" s="68"/>
      <c r="F15" s="68"/>
      <c r="G15" s="480"/>
    </row>
    <row r="16" spans="1:7" x14ac:dyDescent="0.2">
      <c r="A16" s="117"/>
      <c r="B16" s="108" t="s">
        <v>151</v>
      </c>
      <c r="E16" s="68">
        <f>Passiva!E83</f>
        <v>0</v>
      </c>
      <c r="F16" s="68">
        <f>SUM('6.9 bis'!H19:AC19)</f>
        <v>0</v>
      </c>
      <c r="G16" s="480">
        <f t="shared" si="1"/>
        <v>0</v>
      </c>
    </row>
    <row r="17" spans="1:7" x14ac:dyDescent="0.2">
      <c r="A17" s="117"/>
      <c r="B17" s="108"/>
      <c r="E17" s="68"/>
      <c r="F17" s="68"/>
      <c r="G17" s="480"/>
    </row>
    <row r="18" spans="1:7" x14ac:dyDescent="0.2">
      <c r="A18" s="297"/>
      <c r="B18" s="108" t="s">
        <v>314</v>
      </c>
      <c r="E18" s="68">
        <f>Passiva!E85</f>
        <v>0</v>
      </c>
      <c r="F18" s="68">
        <f>SUM('6.9 bis'!H21:AC21)</f>
        <v>0</v>
      </c>
      <c r="G18" s="480">
        <f>E18-F18</f>
        <v>0</v>
      </c>
    </row>
    <row r="19" spans="1:7" x14ac:dyDescent="0.2">
      <c r="A19" s="297"/>
      <c r="B19" s="297"/>
      <c r="E19" s="68"/>
      <c r="F19" s="68"/>
    </row>
    <row r="20" spans="1:7" x14ac:dyDescent="0.2">
      <c r="A20" s="118"/>
    </row>
    <row r="21" spans="1:7" x14ac:dyDescent="0.2">
      <c r="A21" s="118"/>
      <c r="E21" s="425" t="s">
        <v>108</v>
      </c>
      <c r="F21" s="405" t="s">
        <v>1114</v>
      </c>
      <c r="G21" s="405" t="s">
        <v>890</v>
      </c>
    </row>
    <row r="22" spans="1:7" x14ac:dyDescent="0.2">
      <c r="A22" s="40" t="s">
        <v>315</v>
      </c>
      <c r="B22" s="40"/>
      <c r="C22" s="40"/>
      <c r="D22" s="40"/>
      <c r="E22" s="475">
        <f>Passiva!E87</f>
        <v>0</v>
      </c>
      <c r="F22" s="475">
        <f>F24+F26+F31+F37</f>
        <v>0</v>
      </c>
      <c r="G22" s="481">
        <f>E22-F22</f>
        <v>0</v>
      </c>
    </row>
    <row r="23" spans="1:7" x14ac:dyDescent="0.2">
      <c r="A23" s="478"/>
      <c r="B23" s="451"/>
      <c r="C23" s="451"/>
      <c r="D23" s="451"/>
      <c r="E23" s="478"/>
      <c r="F23" s="479" t="s">
        <v>891</v>
      </c>
    </row>
    <row r="24" spans="1:7" x14ac:dyDescent="0.2">
      <c r="B24" s="108" t="s">
        <v>141</v>
      </c>
      <c r="E24" s="68">
        <f>Passiva!E88</f>
        <v>0</v>
      </c>
      <c r="F24" s="68">
        <f>SUM('6.9 bis'!H25:AC25)</f>
        <v>0</v>
      </c>
      <c r="G24" s="480">
        <f>E24-F24</f>
        <v>0</v>
      </c>
    </row>
    <row r="25" spans="1:7" x14ac:dyDescent="0.2">
      <c r="B25" s="108"/>
      <c r="E25" s="68"/>
      <c r="F25" s="68"/>
      <c r="G25" s="480"/>
    </row>
    <row r="26" spans="1:7" x14ac:dyDescent="0.2">
      <c r="B26" s="108" t="s">
        <v>142</v>
      </c>
      <c r="E26" s="68">
        <f>Passiva!E90</f>
        <v>0</v>
      </c>
      <c r="F26" s="68">
        <f>SUM('6.9 bis'!H27:AC27)</f>
        <v>0</v>
      </c>
      <c r="G26" s="480">
        <f>E26-F26</f>
        <v>0</v>
      </c>
    </row>
    <row r="27" spans="1:7" x14ac:dyDescent="0.2">
      <c r="B27" s="108" t="s">
        <v>146</v>
      </c>
      <c r="E27" s="68">
        <f>Passiva!E91</f>
        <v>0</v>
      </c>
      <c r="F27" s="68">
        <f>SUM('6.9 bis'!H28:AC28)</f>
        <v>0</v>
      </c>
      <c r="G27" s="480">
        <f t="shared" ref="G27:G29" si="2">E27-F27</f>
        <v>0</v>
      </c>
    </row>
    <row r="28" spans="1:7" x14ac:dyDescent="0.2">
      <c r="B28" s="108" t="s">
        <v>147</v>
      </c>
      <c r="E28" s="68">
        <f>Passiva!E92</f>
        <v>0</v>
      </c>
      <c r="F28" s="68">
        <f>SUM('6.9 bis'!H29:AC29)</f>
        <v>0</v>
      </c>
      <c r="G28" s="480">
        <f t="shared" si="2"/>
        <v>0</v>
      </c>
    </row>
    <row r="29" spans="1:7" x14ac:dyDescent="0.2">
      <c r="B29" s="108" t="s">
        <v>148</v>
      </c>
      <c r="E29" s="68">
        <f>Passiva!E93</f>
        <v>0</v>
      </c>
      <c r="F29" s="68">
        <f>SUM('6.9 bis'!H30:AC30)</f>
        <v>0</v>
      </c>
      <c r="G29" s="480">
        <f t="shared" si="2"/>
        <v>0</v>
      </c>
    </row>
    <row r="30" spans="1:7" x14ac:dyDescent="0.2">
      <c r="B30" s="108"/>
      <c r="E30" s="68"/>
      <c r="F30" s="68"/>
      <c r="G30" s="480"/>
    </row>
    <row r="31" spans="1:7" x14ac:dyDescent="0.2">
      <c r="B31" s="108" t="s">
        <v>143</v>
      </c>
      <c r="E31" s="68">
        <f>Passiva!E95</f>
        <v>0</v>
      </c>
      <c r="F31" s="68">
        <f>SUM('6.9 bis'!H32:AC32)</f>
        <v>0</v>
      </c>
      <c r="G31" s="480">
        <f>E31-F31</f>
        <v>0</v>
      </c>
    </row>
    <row r="32" spans="1:7" x14ac:dyDescent="0.2">
      <c r="B32" s="108" t="s">
        <v>149</v>
      </c>
      <c r="E32" s="68">
        <f>Passiva!E96</f>
        <v>0</v>
      </c>
      <c r="F32" s="68">
        <f>SUM('6.9 bis'!H33:AC33)</f>
        <v>0</v>
      </c>
      <c r="G32" s="480">
        <f t="shared" ref="G32:G35" si="3">E32-F32</f>
        <v>0</v>
      </c>
    </row>
    <row r="33" spans="1:9" x14ac:dyDescent="0.2">
      <c r="B33" s="108" t="s">
        <v>150</v>
      </c>
      <c r="E33" s="68">
        <f>Passiva!E97</f>
        <v>0</v>
      </c>
      <c r="F33" s="68">
        <f>SUM('6.9 bis'!H34:AC34)</f>
        <v>0</v>
      </c>
      <c r="G33" s="480">
        <f t="shared" si="3"/>
        <v>0</v>
      </c>
    </row>
    <row r="34" spans="1:9" x14ac:dyDescent="0.2">
      <c r="B34" s="108" t="s">
        <v>1104</v>
      </c>
      <c r="E34" s="68"/>
      <c r="F34" s="68"/>
      <c r="G34" s="480"/>
    </row>
    <row r="35" spans="1:9" x14ac:dyDescent="0.2">
      <c r="B35" s="108" t="s">
        <v>151</v>
      </c>
      <c r="E35" s="68">
        <f>Passiva!E99</f>
        <v>0</v>
      </c>
      <c r="F35" s="68">
        <f>SUM('6.9 bis'!H36:AC36)</f>
        <v>0</v>
      </c>
      <c r="G35" s="480">
        <f t="shared" si="3"/>
        <v>0</v>
      </c>
    </row>
    <row r="36" spans="1:9" x14ac:dyDescent="0.2">
      <c r="B36" s="108"/>
      <c r="E36" s="68"/>
      <c r="F36" s="68"/>
      <c r="G36" s="480"/>
    </row>
    <row r="37" spans="1:9" x14ac:dyDescent="0.2">
      <c r="B37" s="108" t="s">
        <v>314</v>
      </c>
      <c r="E37" s="68">
        <f>Passiva!E101</f>
        <v>0</v>
      </c>
      <c r="F37" s="68">
        <f>SUM('6.9 bis'!H38:AC38)</f>
        <v>0</v>
      </c>
      <c r="G37" s="480">
        <f t="shared" ref="G37" si="4">E37-F37</f>
        <v>0</v>
      </c>
    </row>
    <row r="38" spans="1:9" ht="6" customHeight="1" x14ac:dyDescent="0.2"/>
    <row r="39" spans="1:9" x14ac:dyDescent="0.2">
      <c r="A39" s="425" t="s">
        <v>1112</v>
      </c>
      <c r="B39" s="425"/>
      <c r="C39" s="425"/>
      <c r="D39" s="425"/>
      <c r="E39" s="425"/>
      <c r="F39" s="475"/>
      <c r="G39" s="405" t="s">
        <v>890</v>
      </c>
    </row>
    <row r="40" spans="1:9" x14ac:dyDescent="0.2">
      <c r="E40" s="482" t="s">
        <v>893</v>
      </c>
      <c r="F40" s="482" t="s">
        <v>894</v>
      </c>
    </row>
    <row r="41" spans="1:9" x14ac:dyDescent="0.2">
      <c r="F41" s="479" t="s">
        <v>891</v>
      </c>
    </row>
    <row r="42" spans="1:9" ht="12.75" customHeight="1" x14ac:dyDescent="0.2">
      <c r="D42" s="117" t="s">
        <v>464</v>
      </c>
      <c r="E42" s="68">
        <f>'sectie C a'!B8</f>
        <v>0</v>
      </c>
      <c r="F42" s="68">
        <f>SUM('sectie C b'!F11:P82)</f>
        <v>0</v>
      </c>
      <c r="G42" s="480">
        <f>E42-F42</f>
        <v>0</v>
      </c>
    </row>
    <row r="43" spans="1:9" x14ac:dyDescent="0.2">
      <c r="D43" s="338"/>
    </row>
    <row r="44" spans="1:9" ht="12.75" customHeight="1" x14ac:dyDescent="0.2">
      <c r="E44" s="482" t="s">
        <v>893</v>
      </c>
      <c r="F44" s="482" t="s">
        <v>895</v>
      </c>
      <c r="H44" s="525"/>
      <c r="I44" s="525"/>
    </row>
    <row r="45" spans="1:9" x14ac:dyDescent="0.2">
      <c r="F45" s="479" t="s">
        <v>891</v>
      </c>
      <c r="H45" s="525"/>
      <c r="I45" s="525"/>
    </row>
    <row r="46" spans="1:9" x14ac:dyDescent="0.2">
      <c r="D46" s="117" t="s">
        <v>469</v>
      </c>
      <c r="E46" s="68">
        <f>'sectie C a'!B21</f>
        <v>0</v>
      </c>
      <c r="F46" s="68">
        <f>'sectie C e'!F11:O236</f>
        <v>0</v>
      </c>
      <c r="G46" s="480">
        <f>E46-F46</f>
        <v>0</v>
      </c>
      <c r="H46" s="525"/>
      <c r="I46" s="525"/>
    </row>
    <row r="48" spans="1:9" ht="7.5" customHeight="1" x14ac:dyDescent="0.2">
      <c r="D48" s="338"/>
      <c r="F48" s="68"/>
      <c r="G48" s="68"/>
    </row>
    <row r="49" spans="1:7" x14ac:dyDescent="0.2">
      <c r="A49" s="483"/>
      <c r="B49" s="483"/>
      <c r="C49" s="483" t="s">
        <v>889</v>
      </c>
      <c r="D49" s="483"/>
      <c r="E49" s="483"/>
    </row>
    <row r="50" spans="1:7" x14ac:dyDescent="0.2">
      <c r="A50" s="174"/>
      <c r="B50" s="174"/>
      <c r="C50" s="174"/>
      <c r="D50" s="174"/>
      <c r="E50" s="174"/>
    </row>
    <row r="51" spans="1:7" x14ac:dyDescent="0.2">
      <c r="C51" s="5" t="s">
        <v>892</v>
      </c>
      <c r="F51" s="68">
        <f>Resultatenrekening!E13</f>
        <v>0</v>
      </c>
      <c r="G51" s="68">
        <f>Resultatenrekening!E33</f>
        <v>0</v>
      </c>
    </row>
  </sheetData>
  <protectedRanges>
    <protectedRange sqref="C49" name="Plage2"/>
  </protectedRanges>
  <pageMargins left="0.7" right="0.7" top="0.75" bottom="0.75" header="0.3" footer="0.3"/>
  <pageSetup paperSize="9" scale="59" fitToHeight="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
    <pageSetUpPr fitToPage="1"/>
  </sheetPr>
  <dimension ref="A1:S117"/>
  <sheetViews>
    <sheetView zoomScaleNormal="100" zoomScaleSheetLayoutView="80" workbookViewId="0">
      <selection activeCell="B1" sqref="B1:C1"/>
    </sheetView>
  </sheetViews>
  <sheetFormatPr defaultColWidth="11.42578125" defaultRowHeight="12.75" x14ac:dyDescent="0.2"/>
  <cols>
    <col min="1" max="1" width="4.7109375" style="108" customWidth="1"/>
    <col min="2" max="2" width="71.85546875" style="108" customWidth="1"/>
    <col min="3" max="3" width="7.5703125" customWidth="1"/>
    <col min="4" max="4" width="12.7109375" style="256" customWidth="1"/>
    <col min="5" max="5" width="12.7109375" style="68" customWidth="1"/>
    <col min="6" max="6" width="14" style="68" customWidth="1"/>
  </cols>
  <sheetData>
    <row r="1" spans="1:11" s="20" customFormat="1" x14ac:dyDescent="0.2">
      <c r="A1" s="315" t="s">
        <v>78</v>
      </c>
      <c r="B1" s="868" t="str">
        <f>'1.'!U20</f>
        <v>0466398071</v>
      </c>
      <c r="C1" s="869"/>
      <c r="D1" s="310" t="s">
        <v>1168</v>
      </c>
      <c r="E1" s="526"/>
      <c r="F1" s="358"/>
    </row>
    <row r="2" spans="1:11" x14ac:dyDescent="0.2">
      <c r="F2" s="366"/>
    </row>
    <row r="3" spans="1:11" x14ac:dyDescent="0.2">
      <c r="A3" s="122"/>
      <c r="B3" s="121" t="s">
        <v>152</v>
      </c>
      <c r="C3" s="45"/>
      <c r="D3" s="300" t="str">
        <f>Activa!D3</f>
        <v>Codes</v>
      </c>
      <c r="E3" s="367" t="str">
        <f>Activa!E3</f>
        <v>Boekjaar</v>
      </c>
      <c r="F3" s="368" t="str">
        <f>Activa!F3</f>
        <v>Vorig boekjaar</v>
      </c>
    </row>
    <row r="4" spans="1:11" x14ac:dyDescent="0.2">
      <c r="A4" s="125"/>
      <c r="B4" s="298"/>
      <c r="C4" s="492"/>
      <c r="D4" s="493"/>
      <c r="E4" s="363"/>
      <c r="F4" s="363"/>
    </row>
    <row r="5" spans="1:11" ht="15" x14ac:dyDescent="0.25">
      <c r="A5" s="308" t="s">
        <v>188</v>
      </c>
      <c r="B5" s="308"/>
      <c r="C5" s="132"/>
      <c r="D5" s="132" t="s">
        <v>965</v>
      </c>
      <c r="E5" s="542">
        <f>E6+E9+E10+E11+E15</f>
        <v>0</v>
      </c>
      <c r="F5" s="542">
        <f>F6+F9+F10+F11+F15</f>
        <v>0</v>
      </c>
    </row>
    <row r="6" spans="1:11" ht="15" x14ac:dyDescent="0.25">
      <c r="A6" s="125"/>
      <c r="B6" s="125" t="s">
        <v>189</v>
      </c>
      <c r="C6" s="132" t="s">
        <v>769</v>
      </c>
      <c r="D6" s="132">
        <v>70</v>
      </c>
      <c r="E6" s="550">
        <v>0</v>
      </c>
      <c r="F6" s="550">
        <v>0</v>
      </c>
      <c r="G6" s="17"/>
    </row>
    <row r="7" spans="1:11" ht="15" x14ac:dyDescent="0.25">
      <c r="A7" s="125"/>
      <c r="B7" s="125" t="s">
        <v>190</v>
      </c>
      <c r="C7" s="132"/>
      <c r="D7" s="132"/>
      <c r="E7" s="551"/>
      <c r="F7" s="551"/>
      <c r="G7" s="17"/>
    </row>
    <row r="8" spans="1:11" ht="15" x14ac:dyDescent="0.25">
      <c r="A8" s="125"/>
      <c r="B8" s="125" t="s">
        <v>191</v>
      </c>
      <c r="C8" s="132"/>
      <c r="D8" s="132"/>
      <c r="E8" s="551"/>
      <c r="F8" s="551"/>
      <c r="G8" s="17"/>
    </row>
    <row r="9" spans="1:11" ht="15" x14ac:dyDescent="0.25">
      <c r="A9" s="125"/>
      <c r="B9" s="125" t="s">
        <v>192</v>
      </c>
      <c r="C9" s="132"/>
      <c r="D9" s="132">
        <v>71</v>
      </c>
      <c r="E9" s="552">
        <v>0</v>
      </c>
      <c r="F9" s="552">
        <v>0</v>
      </c>
      <c r="G9" s="17"/>
    </row>
    <row r="10" spans="1:11" ht="15" x14ac:dyDescent="0.25">
      <c r="A10" s="125"/>
      <c r="B10" s="125" t="s">
        <v>193</v>
      </c>
      <c r="C10" s="132"/>
      <c r="D10" s="132">
        <v>72</v>
      </c>
      <c r="E10" s="552">
        <v>0</v>
      </c>
      <c r="F10" s="552">
        <v>0</v>
      </c>
      <c r="G10" s="17"/>
    </row>
    <row r="11" spans="1:11" ht="15" x14ac:dyDescent="0.25">
      <c r="A11" s="125"/>
      <c r="B11" s="125" t="s">
        <v>772</v>
      </c>
      <c r="C11" s="132" t="s">
        <v>769</v>
      </c>
      <c r="D11" s="132">
        <v>74</v>
      </c>
      <c r="E11" s="551">
        <f>SUM(E12:E14)</f>
        <v>0</v>
      </c>
      <c r="F11" s="551">
        <f>SUM(F12:F14)</f>
        <v>0</v>
      </c>
      <c r="G11" s="408"/>
      <c r="H11" s="408"/>
      <c r="I11" s="408"/>
      <c r="J11" s="408"/>
      <c r="K11" s="408"/>
    </row>
    <row r="12" spans="1:11" ht="15" x14ac:dyDescent="0.25">
      <c r="A12" s="125"/>
      <c r="B12" s="125" t="s">
        <v>773</v>
      </c>
      <c r="C12" s="132"/>
      <c r="D12" s="132">
        <v>74</v>
      </c>
      <c r="E12" s="551">
        <v>0</v>
      </c>
      <c r="F12" s="551">
        <v>0</v>
      </c>
      <c r="G12" s="408"/>
      <c r="H12" s="408"/>
      <c r="I12" s="408"/>
      <c r="J12" s="408"/>
      <c r="K12" s="408"/>
    </row>
    <row r="13" spans="1:11" ht="15" x14ac:dyDescent="0.25">
      <c r="A13" s="125"/>
      <c r="B13" s="125" t="s">
        <v>899</v>
      </c>
      <c r="C13" s="132"/>
      <c r="D13" s="132" t="s">
        <v>687</v>
      </c>
      <c r="E13" s="551">
        <v>0</v>
      </c>
      <c r="F13" s="551">
        <v>0</v>
      </c>
      <c r="G13" s="408"/>
      <c r="H13" s="408"/>
      <c r="I13" s="408"/>
      <c r="J13" s="408"/>
      <c r="K13" s="408"/>
    </row>
    <row r="14" spans="1:11" ht="15.75" customHeight="1" x14ac:dyDescent="0.25">
      <c r="A14" s="125"/>
      <c r="B14" s="616" t="s">
        <v>900</v>
      </c>
      <c r="C14" s="132"/>
      <c r="D14" s="132" t="s">
        <v>688</v>
      </c>
      <c r="E14" s="551">
        <v>0</v>
      </c>
      <c r="F14" s="551">
        <v>0</v>
      </c>
      <c r="G14" s="408"/>
      <c r="H14" s="408"/>
      <c r="I14" s="408"/>
      <c r="J14" s="408"/>
      <c r="K14" s="408"/>
    </row>
    <row r="15" spans="1:11" ht="15" x14ac:dyDescent="0.25">
      <c r="A15" s="125"/>
      <c r="B15" s="125" t="s">
        <v>774</v>
      </c>
      <c r="C15" s="132" t="s">
        <v>770</v>
      </c>
      <c r="D15" s="132" t="s">
        <v>771</v>
      </c>
      <c r="E15" s="551">
        <v>0</v>
      </c>
      <c r="F15" s="551">
        <v>0</v>
      </c>
      <c r="G15" s="408"/>
      <c r="H15" s="408"/>
      <c r="I15" s="408"/>
      <c r="J15" s="408"/>
      <c r="K15" s="408"/>
    </row>
    <row r="16" spans="1:11" ht="15" x14ac:dyDescent="0.25">
      <c r="A16" s="308" t="s">
        <v>194</v>
      </c>
      <c r="B16" s="308"/>
      <c r="C16" s="132"/>
      <c r="D16" s="132" t="s">
        <v>966</v>
      </c>
      <c r="E16" s="542">
        <f>-(-E17-E21-E22-E25-E28-E30-E31-E35-E36)</f>
        <v>0</v>
      </c>
      <c r="F16" s="542">
        <f>-(-F17-F21-F22-F25-F28-F30-F31-F35-F36)</f>
        <v>0</v>
      </c>
      <c r="G16" s="17"/>
    </row>
    <row r="17" spans="1:13" ht="15" x14ac:dyDescent="0.25">
      <c r="A17" s="125"/>
      <c r="B17" s="125" t="s">
        <v>195</v>
      </c>
      <c r="C17" s="132"/>
      <c r="D17" s="132">
        <v>60</v>
      </c>
      <c r="E17" s="551">
        <f>E18+E20</f>
        <v>0</v>
      </c>
      <c r="F17" s="551">
        <f>F18+F20</f>
        <v>0</v>
      </c>
      <c r="G17" s="17"/>
    </row>
    <row r="18" spans="1:13" ht="15" x14ac:dyDescent="0.25">
      <c r="A18" s="125"/>
      <c r="B18" s="125" t="s">
        <v>776</v>
      </c>
      <c r="C18" s="132"/>
      <c r="D18" s="132" t="s">
        <v>51</v>
      </c>
      <c r="E18" s="551">
        <v>0</v>
      </c>
      <c r="F18" s="551">
        <v>0</v>
      </c>
      <c r="G18" s="17"/>
    </row>
    <row r="19" spans="1:13" ht="15" x14ac:dyDescent="0.25">
      <c r="A19" s="125"/>
      <c r="B19" s="125" t="s">
        <v>777</v>
      </c>
      <c r="C19" s="132"/>
      <c r="D19" s="132"/>
      <c r="E19" s="551"/>
      <c r="F19" s="551"/>
      <c r="G19" s="17"/>
    </row>
    <row r="20" spans="1:13" ht="15" x14ac:dyDescent="0.25">
      <c r="A20" s="125"/>
      <c r="B20" s="125" t="s">
        <v>778</v>
      </c>
      <c r="C20" s="132"/>
      <c r="D20" s="132">
        <v>609</v>
      </c>
      <c r="E20" s="551">
        <v>0</v>
      </c>
      <c r="F20" s="551">
        <v>0</v>
      </c>
      <c r="G20" s="17"/>
    </row>
    <row r="21" spans="1:13" ht="15" x14ac:dyDescent="0.25">
      <c r="A21" s="125"/>
      <c r="B21" s="125" t="s">
        <v>196</v>
      </c>
      <c r="C21" s="132"/>
      <c r="D21" s="132">
        <v>61</v>
      </c>
      <c r="E21" s="553">
        <v>0</v>
      </c>
      <c r="F21" s="553">
        <v>0</v>
      </c>
      <c r="G21" s="17"/>
    </row>
    <row r="22" spans="1:13" ht="15" x14ac:dyDescent="0.25">
      <c r="A22" s="125"/>
      <c r="B22" s="125" t="s">
        <v>197</v>
      </c>
      <c r="C22" s="132" t="s">
        <v>769</v>
      </c>
      <c r="D22" s="132">
        <v>62</v>
      </c>
      <c r="E22" s="553">
        <v>0</v>
      </c>
      <c r="F22" s="553">
        <v>0</v>
      </c>
      <c r="G22" s="17"/>
    </row>
    <row r="23" spans="1:13" ht="15" x14ac:dyDescent="0.25">
      <c r="A23" s="125"/>
      <c r="B23" s="125" t="s">
        <v>198</v>
      </c>
      <c r="C23" s="132"/>
      <c r="D23" s="132"/>
      <c r="E23" s="551"/>
      <c r="F23" s="551"/>
      <c r="G23" s="17"/>
    </row>
    <row r="24" spans="1:13" ht="15" x14ac:dyDescent="0.25">
      <c r="A24" s="125"/>
      <c r="B24" s="125" t="s">
        <v>199</v>
      </c>
      <c r="C24" s="132"/>
      <c r="D24" s="132"/>
      <c r="E24" s="551"/>
      <c r="F24" s="551"/>
      <c r="G24" s="17"/>
    </row>
    <row r="25" spans="1:13" ht="15" x14ac:dyDescent="0.25">
      <c r="A25" s="125"/>
      <c r="B25" s="125" t="s">
        <v>200</v>
      </c>
      <c r="C25" s="132"/>
      <c r="D25" s="132">
        <v>630</v>
      </c>
      <c r="E25" s="553">
        <v>0</v>
      </c>
      <c r="F25" s="553">
        <v>0</v>
      </c>
      <c r="G25" s="17"/>
    </row>
    <row r="26" spans="1:13" ht="15" x14ac:dyDescent="0.25">
      <c r="A26" s="125"/>
      <c r="B26" s="125" t="s">
        <v>201</v>
      </c>
      <c r="C26" s="132"/>
      <c r="D26" s="132"/>
      <c r="E26" s="551"/>
      <c r="F26" s="551"/>
      <c r="G26" s="17"/>
    </row>
    <row r="27" spans="1:13" ht="15" x14ac:dyDescent="0.25">
      <c r="A27" s="125"/>
      <c r="B27" s="125" t="s">
        <v>797</v>
      </c>
      <c r="C27" s="132"/>
      <c r="D27" s="132"/>
      <c r="E27" s="551"/>
      <c r="F27" s="551"/>
      <c r="G27" s="17"/>
    </row>
    <row r="28" spans="1:13" ht="15" x14ac:dyDescent="0.25">
      <c r="A28" s="125"/>
      <c r="B28" s="125" t="s">
        <v>798</v>
      </c>
      <c r="C28" s="132" t="s">
        <v>769</v>
      </c>
      <c r="D28" s="132" t="s">
        <v>52</v>
      </c>
      <c r="E28" s="551">
        <v>0</v>
      </c>
      <c r="F28" s="551">
        <v>0</v>
      </c>
      <c r="G28" s="17"/>
    </row>
    <row r="29" spans="1:13" ht="15" x14ac:dyDescent="0.25">
      <c r="A29" s="125"/>
      <c r="B29" s="125" t="s">
        <v>799</v>
      </c>
      <c r="C29" s="132"/>
      <c r="D29" s="132"/>
      <c r="E29" s="551"/>
      <c r="F29" s="551"/>
      <c r="G29" s="17"/>
    </row>
    <row r="30" spans="1:13" ht="15" x14ac:dyDescent="0.25">
      <c r="A30" s="125"/>
      <c r="B30" s="125" t="s">
        <v>800</v>
      </c>
      <c r="C30" s="132" t="s">
        <v>769</v>
      </c>
      <c r="D30" s="132" t="s">
        <v>967</v>
      </c>
      <c r="E30" s="551">
        <v>0</v>
      </c>
      <c r="F30" s="551">
        <v>0</v>
      </c>
      <c r="G30" s="17"/>
    </row>
    <row r="31" spans="1:13" ht="15" x14ac:dyDescent="0.25">
      <c r="A31" s="125"/>
      <c r="B31" s="125" t="s">
        <v>779</v>
      </c>
      <c r="C31" s="132" t="s">
        <v>769</v>
      </c>
      <c r="D31" s="132" t="s">
        <v>1102</v>
      </c>
      <c r="E31" s="551">
        <f>SUM(E32:E34)</f>
        <v>0</v>
      </c>
      <c r="F31" s="551">
        <f>SUM(F32:F34)</f>
        <v>0</v>
      </c>
      <c r="G31" s="408"/>
      <c r="H31" s="408"/>
      <c r="I31" s="408"/>
      <c r="J31" s="408"/>
      <c r="K31" s="408"/>
      <c r="L31" s="408"/>
      <c r="M31" s="408"/>
    </row>
    <row r="32" spans="1:13" ht="15" x14ac:dyDescent="0.25">
      <c r="A32" s="125"/>
      <c r="B32" s="125" t="s">
        <v>901</v>
      </c>
      <c r="C32" s="132"/>
      <c r="D32" s="132" t="s">
        <v>53</v>
      </c>
      <c r="E32" s="551">
        <v>0</v>
      </c>
      <c r="F32" s="551">
        <v>0</v>
      </c>
      <c r="G32" s="408"/>
      <c r="H32" s="408"/>
      <c r="I32" s="408"/>
      <c r="J32" s="408"/>
      <c r="K32" s="408"/>
      <c r="L32" s="408"/>
      <c r="M32" s="408"/>
    </row>
    <row r="33" spans="1:13" ht="15" x14ac:dyDescent="0.25">
      <c r="A33" s="125"/>
      <c r="B33" s="125" t="s">
        <v>780</v>
      </c>
      <c r="C33" s="132"/>
      <c r="D33" s="132">
        <v>643</v>
      </c>
      <c r="E33" s="551">
        <v>0</v>
      </c>
      <c r="F33" s="551">
        <v>0</v>
      </c>
      <c r="G33" s="408"/>
      <c r="H33" s="408"/>
      <c r="I33" s="408"/>
      <c r="J33" s="408"/>
      <c r="K33" s="408"/>
      <c r="L33" s="408"/>
      <c r="M33" s="408"/>
    </row>
    <row r="34" spans="1:13" ht="15" x14ac:dyDescent="0.25">
      <c r="A34" s="125"/>
      <c r="B34" s="125" t="s">
        <v>936</v>
      </c>
      <c r="C34" s="132"/>
      <c r="D34" s="132">
        <v>644</v>
      </c>
      <c r="E34" s="551">
        <v>0</v>
      </c>
      <c r="F34" s="551">
        <v>0</v>
      </c>
      <c r="G34" s="408"/>
      <c r="H34" s="408"/>
      <c r="I34" s="408"/>
      <c r="J34" s="408"/>
      <c r="K34" s="408"/>
      <c r="L34" s="408"/>
      <c r="M34" s="408"/>
    </row>
    <row r="35" spans="1:13" ht="15" x14ac:dyDescent="0.25">
      <c r="A35" s="125"/>
      <c r="B35" s="125" t="s">
        <v>781</v>
      </c>
      <c r="C35" s="132"/>
      <c r="D35" s="132">
        <v>649</v>
      </c>
      <c r="E35" s="551">
        <v>0</v>
      </c>
      <c r="F35" s="551">
        <v>0</v>
      </c>
      <c r="G35" s="408"/>
      <c r="H35" s="408"/>
      <c r="I35" s="408"/>
      <c r="J35" s="408"/>
      <c r="K35" s="408"/>
      <c r="L35" s="408"/>
      <c r="M35" s="408"/>
    </row>
    <row r="36" spans="1:13" ht="15" x14ac:dyDescent="0.25">
      <c r="A36" s="125"/>
      <c r="B36" s="125" t="s">
        <v>782</v>
      </c>
      <c r="C36" s="132" t="s">
        <v>770</v>
      </c>
      <c r="D36" s="132" t="s">
        <v>775</v>
      </c>
      <c r="E36" s="551">
        <v>0</v>
      </c>
      <c r="F36" s="551">
        <v>0</v>
      </c>
      <c r="G36" s="408"/>
      <c r="H36" s="408"/>
      <c r="I36" s="408"/>
      <c r="J36" s="408"/>
      <c r="K36" s="408"/>
      <c r="L36" s="408"/>
      <c r="M36" s="408"/>
    </row>
    <row r="37" spans="1:13" ht="15" x14ac:dyDescent="0.25">
      <c r="A37" s="125"/>
      <c r="B37" s="125"/>
      <c r="C37" s="494"/>
      <c r="D37" s="132"/>
      <c r="E37" s="554"/>
      <c r="F37" s="554"/>
      <c r="G37" s="17"/>
    </row>
    <row r="38" spans="1:13" ht="15" x14ac:dyDescent="0.25">
      <c r="A38" s="308" t="s">
        <v>202</v>
      </c>
      <c r="B38" s="308"/>
      <c r="C38" s="132"/>
      <c r="D38" s="132">
        <v>9901</v>
      </c>
      <c r="E38" s="542">
        <f>IF(E5-E16&gt;=0,E5-E16,0)</f>
        <v>0</v>
      </c>
      <c r="F38" s="542">
        <f>IF(F5-F16&gt;=0,F5-F16,0)</f>
        <v>0</v>
      </c>
      <c r="G38" s="17"/>
    </row>
    <row r="39" spans="1:13" ht="15" x14ac:dyDescent="0.25">
      <c r="A39" s="308" t="s">
        <v>203</v>
      </c>
      <c r="B39" s="308"/>
      <c r="C39" s="132"/>
      <c r="D39" s="132">
        <v>9901</v>
      </c>
      <c r="E39" s="542">
        <f>IF(E5-E16&lt;0,E5-E16,0)</f>
        <v>0</v>
      </c>
      <c r="F39" s="542">
        <f>IF(F5-F16&lt;0,F5-F16,0)</f>
        <v>0</v>
      </c>
      <c r="G39" s="17"/>
    </row>
    <row r="40" spans="1:13" ht="15" x14ac:dyDescent="0.25">
      <c r="A40" s="125"/>
      <c r="B40" s="125"/>
      <c r="C40" s="132"/>
      <c r="D40" s="132"/>
      <c r="E40" s="550"/>
      <c r="F40" s="550"/>
      <c r="G40" s="17"/>
    </row>
    <row r="41" spans="1:13" ht="15" x14ac:dyDescent="0.25">
      <c r="A41" s="308" t="s">
        <v>204</v>
      </c>
      <c r="B41" s="308"/>
      <c r="C41" s="132"/>
      <c r="D41" s="132" t="s">
        <v>968</v>
      </c>
      <c r="E41" s="555">
        <f>E43+E47</f>
        <v>0</v>
      </c>
      <c r="F41" s="555">
        <f>F43+F47</f>
        <v>0</v>
      </c>
      <c r="G41" s="17"/>
    </row>
    <row r="42" spans="1:13" ht="15" x14ac:dyDescent="0.25">
      <c r="A42" s="308" t="s">
        <v>785</v>
      </c>
      <c r="B42" s="125"/>
      <c r="C42" s="132"/>
      <c r="D42" s="132"/>
      <c r="E42" s="555">
        <f>ABS(E48)+E43+E47</f>
        <v>0</v>
      </c>
      <c r="F42" s="555">
        <f>ABS(F48)+F43+F47</f>
        <v>0</v>
      </c>
      <c r="G42" s="17"/>
    </row>
    <row r="43" spans="1:13" ht="15" x14ac:dyDescent="0.25">
      <c r="A43" s="308" t="s">
        <v>786</v>
      </c>
      <c r="B43" s="125"/>
      <c r="C43" s="132"/>
      <c r="D43" s="132"/>
      <c r="E43" s="555">
        <f>SUM(E44:E46)</f>
        <v>0</v>
      </c>
      <c r="F43" s="555">
        <f>SUM(F44:F46)</f>
        <v>0</v>
      </c>
      <c r="G43" s="17"/>
    </row>
    <row r="44" spans="1:13" ht="15" x14ac:dyDescent="0.25">
      <c r="A44" s="125"/>
      <c r="B44" s="125" t="s">
        <v>205</v>
      </c>
      <c r="C44" s="132"/>
      <c r="D44" s="132">
        <v>750</v>
      </c>
      <c r="E44" s="551">
        <v>0</v>
      </c>
      <c r="F44" s="551">
        <v>0</v>
      </c>
      <c r="G44" s="17"/>
    </row>
    <row r="45" spans="1:13" ht="15" x14ac:dyDescent="0.25">
      <c r="A45" s="125"/>
      <c r="B45" s="125" t="s">
        <v>206</v>
      </c>
      <c r="C45" s="132"/>
      <c r="D45" s="132">
        <v>751</v>
      </c>
      <c r="E45" s="551">
        <v>0</v>
      </c>
      <c r="F45" s="551">
        <v>0</v>
      </c>
    </row>
    <row r="46" spans="1:13" ht="15" x14ac:dyDescent="0.25">
      <c r="A46" s="125"/>
      <c r="B46" s="125" t="s">
        <v>207</v>
      </c>
      <c r="C46" s="132" t="s">
        <v>783</v>
      </c>
      <c r="D46" s="132" t="s">
        <v>54</v>
      </c>
      <c r="E46" s="551">
        <v>0</v>
      </c>
      <c r="F46" s="551">
        <v>0</v>
      </c>
    </row>
    <row r="47" spans="1:13" ht="15" x14ac:dyDescent="0.25">
      <c r="A47" s="308" t="s">
        <v>787</v>
      </c>
      <c r="B47" s="125"/>
      <c r="C47" s="132" t="s">
        <v>770</v>
      </c>
      <c r="D47" s="132" t="s">
        <v>789</v>
      </c>
      <c r="E47" s="551">
        <v>0</v>
      </c>
      <c r="F47" s="551">
        <v>0</v>
      </c>
    </row>
    <row r="48" spans="1:13" ht="19.5" customHeight="1" x14ac:dyDescent="0.25">
      <c r="A48" s="872" t="s">
        <v>788</v>
      </c>
      <c r="B48" s="872"/>
      <c r="C48" s="132" t="s">
        <v>784</v>
      </c>
      <c r="D48" s="132" t="s">
        <v>913</v>
      </c>
      <c r="E48" s="555">
        <f>(E49+E50)</f>
        <v>0</v>
      </c>
      <c r="F48" s="555">
        <f>(F49+F50)</f>
        <v>0</v>
      </c>
    </row>
    <row r="49" spans="1:19" ht="15" x14ac:dyDescent="0.25">
      <c r="A49" s="114"/>
      <c r="B49" s="125" t="s">
        <v>937</v>
      </c>
      <c r="C49" s="125"/>
      <c r="D49" s="132"/>
      <c r="E49" s="551">
        <v>0</v>
      </c>
      <c r="F49" s="551">
        <v>0</v>
      </c>
    </row>
    <row r="50" spans="1:19" ht="15" x14ac:dyDescent="0.25">
      <c r="A50" s="114"/>
      <c r="B50" s="125" t="s">
        <v>938</v>
      </c>
      <c r="C50" s="125"/>
      <c r="D50" s="132"/>
      <c r="E50" s="551">
        <v>0</v>
      </c>
      <c r="F50" s="551">
        <v>0</v>
      </c>
    </row>
    <row r="51" spans="1:19" ht="15" x14ac:dyDescent="0.25">
      <c r="A51" s="114"/>
      <c r="B51" s="125"/>
      <c r="C51" s="125"/>
      <c r="D51" s="132"/>
      <c r="E51" s="551"/>
      <c r="F51" s="551"/>
    </row>
    <row r="52" spans="1:19" ht="15" customHeight="1" x14ac:dyDescent="0.25">
      <c r="A52" s="308" t="s">
        <v>896</v>
      </c>
      <c r="B52" s="308"/>
      <c r="C52" s="308"/>
      <c r="D52" s="132" t="s">
        <v>969</v>
      </c>
      <c r="E52" s="555">
        <f>E54+E59</f>
        <v>0</v>
      </c>
      <c r="F52" s="555">
        <f>F54+F59</f>
        <v>0</v>
      </c>
      <c r="G52" s="408"/>
      <c r="H52" s="408"/>
      <c r="I52" s="408"/>
      <c r="J52" s="408"/>
      <c r="K52" s="408"/>
      <c r="L52" s="408"/>
      <c r="M52" s="408"/>
      <c r="N52" s="408"/>
      <c r="O52" s="408"/>
      <c r="P52" s="408"/>
      <c r="Q52" s="408"/>
      <c r="R52" s="408"/>
      <c r="S52" s="408"/>
    </row>
    <row r="53" spans="1:19" ht="15" x14ac:dyDescent="0.25">
      <c r="A53" s="308" t="s">
        <v>792</v>
      </c>
      <c r="B53" s="308"/>
      <c r="C53" s="132"/>
      <c r="D53" s="132"/>
      <c r="E53" s="555">
        <f>ABS(E60)+E54+E59</f>
        <v>0</v>
      </c>
      <c r="F53" s="555">
        <f>ABS(F60)+F54+F59</f>
        <v>0</v>
      </c>
      <c r="G53" s="408"/>
      <c r="H53" s="408"/>
      <c r="I53" s="408"/>
      <c r="J53" s="408"/>
      <c r="K53" s="408"/>
      <c r="L53" s="408"/>
      <c r="M53" s="408"/>
      <c r="N53" s="408"/>
      <c r="O53" s="408"/>
      <c r="P53" s="408"/>
      <c r="Q53" s="408"/>
      <c r="R53" s="408"/>
      <c r="S53" s="408"/>
    </row>
    <row r="54" spans="1:19" ht="15" x14ac:dyDescent="0.25">
      <c r="A54" s="308" t="s">
        <v>793</v>
      </c>
      <c r="B54" s="308"/>
      <c r="C54" s="132"/>
      <c r="D54" s="132">
        <v>65</v>
      </c>
      <c r="E54" s="555">
        <f>(E55+E57+E58)</f>
        <v>0</v>
      </c>
      <c r="F54" s="555">
        <f>(F55+F57+F58)</f>
        <v>0</v>
      </c>
      <c r="G54" s="408"/>
      <c r="H54" s="408"/>
      <c r="I54" s="408"/>
      <c r="J54" s="408"/>
      <c r="K54" s="408"/>
      <c r="L54" s="408"/>
      <c r="M54" s="408"/>
      <c r="N54" s="408"/>
      <c r="O54" s="408"/>
      <c r="P54" s="408"/>
      <c r="Q54" s="408"/>
      <c r="R54" s="408"/>
      <c r="S54" s="408"/>
    </row>
    <row r="55" spans="1:19" ht="15" x14ac:dyDescent="0.25">
      <c r="A55" s="125"/>
      <c r="B55" s="125" t="s">
        <v>208</v>
      </c>
      <c r="C55" s="132"/>
      <c r="D55" s="132" t="s">
        <v>790</v>
      </c>
      <c r="E55" s="551">
        <v>0</v>
      </c>
      <c r="F55" s="551">
        <v>0</v>
      </c>
      <c r="G55" s="408"/>
      <c r="H55" s="408"/>
      <c r="I55" s="408"/>
      <c r="J55" s="408"/>
      <c r="K55" s="408"/>
      <c r="L55" s="408"/>
      <c r="M55" s="408"/>
      <c r="N55" s="408"/>
      <c r="O55" s="408"/>
      <c r="P55" s="408"/>
      <c r="Q55" s="408"/>
      <c r="R55" s="408"/>
      <c r="S55" s="408"/>
    </row>
    <row r="56" spans="1:19" ht="15" x14ac:dyDescent="0.25">
      <c r="A56" s="125"/>
      <c r="B56" s="125" t="s">
        <v>794</v>
      </c>
      <c r="C56" s="494"/>
      <c r="D56" s="494"/>
      <c r="E56" s="551"/>
      <c r="F56" s="551"/>
      <c r="G56" s="408"/>
      <c r="H56" s="408"/>
      <c r="I56" s="408"/>
      <c r="J56" s="408"/>
      <c r="K56" s="408"/>
      <c r="L56" s="408"/>
      <c r="M56" s="408"/>
      <c r="N56" s="408"/>
      <c r="O56" s="408"/>
      <c r="P56" s="408"/>
      <c r="Q56" s="408"/>
      <c r="R56" s="408"/>
      <c r="S56" s="408"/>
    </row>
    <row r="57" spans="1:19" ht="15" x14ac:dyDescent="0.25">
      <c r="A57" s="125"/>
      <c r="B57" s="125" t="s">
        <v>795</v>
      </c>
      <c r="C57" s="132"/>
      <c r="D57" s="132" t="s">
        <v>704</v>
      </c>
      <c r="E57" s="551">
        <v>0</v>
      </c>
      <c r="F57" s="551">
        <v>0</v>
      </c>
      <c r="G57" s="408"/>
      <c r="H57" s="408"/>
      <c r="I57" s="408"/>
      <c r="J57" s="408"/>
      <c r="K57" s="408"/>
      <c r="L57" s="408"/>
      <c r="M57" s="408"/>
      <c r="N57" s="408"/>
      <c r="O57" s="408"/>
      <c r="P57" s="408"/>
      <c r="Q57" s="408"/>
      <c r="R57" s="408"/>
      <c r="S57" s="408"/>
    </row>
    <row r="58" spans="1:19" ht="15" x14ac:dyDescent="0.25">
      <c r="A58" s="125"/>
      <c r="B58" s="125" t="s">
        <v>209</v>
      </c>
      <c r="C58" s="132"/>
      <c r="D58" s="132" t="s">
        <v>791</v>
      </c>
      <c r="E58" s="551">
        <v>0</v>
      </c>
      <c r="F58" s="551">
        <v>0</v>
      </c>
      <c r="G58" s="408"/>
      <c r="H58" s="408"/>
      <c r="I58" s="408"/>
      <c r="J58" s="408"/>
      <c r="K58" s="408"/>
      <c r="L58" s="408"/>
      <c r="M58" s="408"/>
      <c r="N58" s="408"/>
      <c r="O58" s="408"/>
      <c r="P58" s="408"/>
      <c r="Q58" s="408"/>
      <c r="R58" s="408"/>
      <c r="S58" s="408"/>
    </row>
    <row r="59" spans="1:19" ht="15" x14ac:dyDescent="0.25">
      <c r="A59" s="308" t="s">
        <v>796</v>
      </c>
      <c r="B59" s="308"/>
      <c r="C59" s="132" t="s">
        <v>770</v>
      </c>
      <c r="D59" s="132" t="s">
        <v>970</v>
      </c>
      <c r="E59" s="551">
        <v>0</v>
      </c>
      <c r="F59" s="551">
        <v>0</v>
      </c>
      <c r="G59" s="408"/>
      <c r="H59" s="408"/>
      <c r="I59" s="408"/>
      <c r="J59" s="408"/>
      <c r="K59" s="408"/>
      <c r="L59" s="408"/>
      <c r="M59" s="408"/>
      <c r="N59" s="408"/>
      <c r="O59" s="408"/>
      <c r="P59" s="408"/>
      <c r="Q59" s="408"/>
      <c r="R59" s="408"/>
      <c r="S59" s="408"/>
    </row>
    <row r="60" spans="1:19" ht="15" x14ac:dyDescent="0.25">
      <c r="A60" s="308" t="s">
        <v>939</v>
      </c>
      <c r="B60" s="125"/>
      <c r="C60" s="125"/>
      <c r="D60" s="346"/>
      <c r="E60" s="555">
        <f>(E61+E63+E64)</f>
        <v>0</v>
      </c>
      <c r="F60" s="555">
        <f>(F61+F63+F64)</f>
        <v>0</v>
      </c>
    </row>
    <row r="61" spans="1:19" ht="15" x14ac:dyDescent="0.25">
      <c r="A61" s="114"/>
      <c r="B61" s="125" t="s">
        <v>940</v>
      </c>
      <c r="C61" s="125"/>
      <c r="D61" s="132" t="s">
        <v>682</v>
      </c>
      <c r="E61" s="551">
        <v>0</v>
      </c>
      <c r="F61" s="551">
        <v>0</v>
      </c>
    </row>
    <row r="62" spans="1:19" ht="15" x14ac:dyDescent="0.25">
      <c r="A62" s="114"/>
      <c r="B62" s="125" t="s">
        <v>219</v>
      </c>
      <c r="C62" s="125"/>
      <c r="D62" s="132"/>
      <c r="E62" s="551"/>
      <c r="F62" s="551"/>
    </row>
    <row r="63" spans="1:19" ht="13.15" customHeight="1" x14ac:dyDescent="0.25">
      <c r="A63" s="114"/>
      <c r="B63" s="125" t="s">
        <v>941</v>
      </c>
      <c r="C63" s="125"/>
      <c r="D63" s="132" t="s">
        <v>683</v>
      </c>
      <c r="E63" s="551">
        <v>0</v>
      </c>
      <c r="F63" s="551">
        <v>0</v>
      </c>
    </row>
    <row r="64" spans="1:19" ht="15" x14ac:dyDescent="0.25">
      <c r="A64" s="114"/>
      <c r="B64" s="125" t="s">
        <v>942</v>
      </c>
      <c r="C64" s="125"/>
      <c r="D64" s="132" t="s">
        <v>684</v>
      </c>
      <c r="E64" s="551">
        <v>0</v>
      </c>
      <c r="F64" s="551">
        <v>0</v>
      </c>
    </row>
    <row r="65" spans="1:6" ht="15" x14ac:dyDescent="0.25">
      <c r="A65" s="114"/>
      <c r="B65" s="125"/>
      <c r="C65" s="125"/>
      <c r="D65" s="132"/>
      <c r="E65" s="556"/>
      <c r="F65" s="556"/>
    </row>
    <row r="66" spans="1:6" ht="15" x14ac:dyDescent="0.25">
      <c r="A66" s="308" t="s">
        <v>210</v>
      </c>
      <c r="B66" s="308"/>
      <c r="C66" s="132"/>
      <c r="D66" s="132">
        <v>9903</v>
      </c>
      <c r="E66" s="542">
        <f>IF(E38+E39+E41-E52&gt;=0,E38+E39+E41-E52,0)</f>
        <v>0</v>
      </c>
      <c r="F66" s="542">
        <f>IF(F38+F39+F41-F52&gt;=0,F38+F39+F41-F52,0)</f>
        <v>0</v>
      </c>
    </row>
    <row r="67" spans="1:6" ht="7.5" customHeight="1" x14ac:dyDescent="0.25">
      <c r="A67" s="308"/>
      <c r="B67" s="308"/>
      <c r="C67" s="132"/>
      <c r="D67" s="132"/>
      <c r="E67" s="536"/>
      <c r="F67" s="536"/>
    </row>
    <row r="68" spans="1:6" ht="15" x14ac:dyDescent="0.25">
      <c r="A68" s="308" t="s">
        <v>211</v>
      </c>
      <c r="B68" s="308"/>
      <c r="C68" s="132"/>
      <c r="D68" s="132">
        <v>9903</v>
      </c>
      <c r="E68" s="542">
        <f>IF(E38+E39+E41-E52&lt;0,E38+E39+E41-E52,0)</f>
        <v>0</v>
      </c>
      <c r="F68" s="542">
        <f>IF(F38+F39+F41-F52&lt;0,F38+F39+F41-F52,0)</f>
        <v>0</v>
      </c>
    </row>
    <row r="69" spans="1:6" ht="15" x14ac:dyDescent="0.25">
      <c r="A69" s="308"/>
      <c r="B69" s="308"/>
      <c r="C69" s="132"/>
      <c r="D69" s="132"/>
      <c r="E69" s="557"/>
      <c r="F69" s="557"/>
    </row>
    <row r="70" spans="1:6" x14ac:dyDescent="0.2">
      <c r="A70" s="125"/>
      <c r="B70" s="298" t="s">
        <v>692</v>
      </c>
      <c r="C70" s="299"/>
      <c r="D70" s="386" t="s">
        <v>36</v>
      </c>
      <c r="E70" s="329" t="s">
        <v>113</v>
      </c>
      <c r="F70" s="329" t="s">
        <v>113</v>
      </c>
    </row>
    <row r="71" spans="1:6" ht="15" x14ac:dyDescent="0.25">
      <c r="A71" s="125"/>
      <c r="B71" s="298"/>
      <c r="C71" s="132"/>
      <c r="D71" s="132"/>
      <c r="E71" s="536"/>
      <c r="F71" s="536"/>
    </row>
    <row r="72" spans="1:6" ht="15" x14ac:dyDescent="0.25">
      <c r="A72" s="308" t="s">
        <v>210</v>
      </c>
      <c r="B72" s="308"/>
      <c r="C72" s="132"/>
      <c r="D72" s="132">
        <v>9903</v>
      </c>
      <c r="E72" s="542">
        <f>E66</f>
        <v>0</v>
      </c>
      <c r="F72" s="542">
        <f>F66</f>
        <v>0</v>
      </c>
    </row>
    <row r="73" spans="1:6" ht="15" x14ac:dyDescent="0.25">
      <c r="A73" s="308" t="s">
        <v>211</v>
      </c>
      <c r="B73" s="308"/>
      <c r="C73" s="132"/>
      <c r="D73" s="132">
        <v>9903</v>
      </c>
      <c r="E73" s="542">
        <f>E68</f>
        <v>0</v>
      </c>
      <c r="F73" s="542">
        <f>F68</f>
        <v>0</v>
      </c>
    </row>
    <row r="74" spans="1:6" ht="15" x14ac:dyDescent="0.25">
      <c r="A74" s="308"/>
      <c r="B74" s="308"/>
      <c r="C74" s="132"/>
      <c r="D74" s="132"/>
      <c r="E74" s="536"/>
      <c r="F74" s="536"/>
    </row>
    <row r="75" spans="1:6" ht="15" x14ac:dyDescent="0.25">
      <c r="A75" s="125"/>
      <c r="B75" s="125"/>
      <c r="C75" s="132"/>
      <c r="D75" s="132"/>
      <c r="E75" s="536"/>
      <c r="F75" s="536"/>
    </row>
    <row r="76" spans="1:6" ht="15" x14ac:dyDescent="0.25">
      <c r="A76" s="308" t="s">
        <v>212</v>
      </c>
      <c r="B76" s="308"/>
      <c r="C76" s="132"/>
      <c r="D76" s="132">
        <v>9903</v>
      </c>
      <c r="E76" s="542">
        <f>IF(E72+E73&gt;=0,E72+E73,0)</f>
        <v>0</v>
      </c>
      <c r="F76" s="542">
        <f>IF(F72+F73&gt;=0,F72+F73,0)</f>
        <v>0</v>
      </c>
    </row>
    <row r="77" spans="1:6" ht="15" x14ac:dyDescent="0.25">
      <c r="A77" s="308" t="s">
        <v>213</v>
      </c>
      <c r="B77" s="308"/>
      <c r="C77" s="132"/>
      <c r="D77" s="132">
        <v>9903</v>
      </c>
      <c r="E77" s="542">
        <f>IF(E72+E73&lt;0,E72+E73,0)</f>
        <v>0</v>
      </c>
      <c r="F77" s="542">
        <f>IF(F72+F73&lt;0,F72+F73,0)</f>
        <v>0</v>
      </c>
    </row>
    <row r="78" spans="1:6" ht="15" x14ac:dyDescent="0.25">
      <c r="A78" s="125"/>
      <c r="B78" s="125"/>
      <c r="C78" s="494"/>
      <c r="D78" s="132"/>
      <c r="E78" s="536"/>
      <c r="F78" s="536"/>
    </row>
    <row r="79" spans="1:6" ht="15" x14ac:dyDescent="0.25">
      <c r="A79" s="308" t="s">
        <v>945</v>
      </c>
      <c r="B79" s="125"/>
      <c r="C79" s="132"/>
      <c r="D79" s="132">
        <v>780</v>
      </c>
      <c r="E79" s="542">
        <v>0</v>
      </c>
      <c r="F79" s="542">
        <v>0</v>
      </c>
    </row>
    <row r="80" spans="1:6" ht="15" x14ac:dyDescent="0.25">
      <c r="A80" s="308" t="s">
        <v>946</v>
      </c>
      <c r="B80" s="125"/>
      <c r="C80" s="132"/>
      <c r="D80" s="132">
        <v>680</v>
      </c>
      <c r="E80" s="542">
        <v>0</v>
      </c>
      <c r="F80" s="542">
        <v>0</v>
      </c>
    </row>
    <row r="81" spans="1:6" ht="15" x14ac:dyDescent="0.25">
      <c r="A81" s="125"/>
      <c r="B81" s="125"/>
      <c r="C81" s="494"/>
      <c r="D81" s="132"/>
      <c r="E81" s="536"/>
      <c r="F81" s="536"/>
    </row>
    <row r="82" spans="1:6" ht="15" x14ac:dyDescent="0.25">
      <c r="A82" s="308" t="s">
        <v>214</v>
      </c>
      <c r="B82" s="308"/>
      <c r="C82" s="132" t="s">
        <v>316</v>
      </c>
      <c r="D82" s="132" t="s">
        <v>55</v>
      </c>
      <c r="E82" s="542">
        <f>(E83-E84)</f>
        <v>0</v>
      </c>
      <c r="F82" s="542">
        <f>(F83-F84)</f>
        <v>0</v>
      </c>
    </row>
    <row r="83" spans="1:6" ht="15" x14ac:dyDescent="0.25">
      <c r="A83" s="125"/>
      <c r="B83" s="125" t="s">
        <v>943</v>
      </c>
      <c r="C83" s="132"/>
      <c r="D83" s="132" t="s">
        <v>15</v>
      </c>
      <c r="E83" s="558">
        <v>0</v>
      </c>
      <c r="F83" s="558">
        <v>0</v>
      </c>
    </row>
    <row r="84" spans="1:6" ht="15" x14ac:dyDescent="0.25">
      <c r="A84" s="125"/>
      <c r="B84" s="125" t="s">
        <v>944</v>
      </c>
      <c r="C84" s="132"/>
      <c r="D84" s="132">
        <v>77</v>
      </c>
      <c r="E84" s="558">
        <v>0</v>
      </c>
      <c r="F84" s="558">
        <v>0</v>
      </c>
    </row>
    <row r="85" spans="1:6" ht="15" x14ac:dyDescent="0.25">
      <c r="A85" s="125"/>
      <c r="B85" s="125"/>
      <c r="C85" s="132"/>
      <c r="D85" s="132"/>
      <c r="E85" s="536"/>
      <c r="F85" s="536"/>
    </row>
    <row r="86" spans="1:6" ht="15" x14ac:dyDescent="0.25">
      <c r="A86" s="308" t="s">
        <v>215</v>
      </c>
      <c r="B86" s="308"/>
      <c r="C86" s="132"/>
      <c r="D86" s="132">
        <v>9904</v>
      </c>
      <c r="E86" s="542">
        <f>IF(E76+E77+E79-E80-E82&gt;=0,E76+E77+E79-E80-E82,0)</f>
        <v>0</v>
      </c>
      <c r="F86" s="542">
        <f>IF(F76+F77+F79-F80-F82&gt;=0,F76+F77+F79-F80-F82,0)</f>
        <v>0</v>
      </c>
    </row>
    <row r="87" spans="1:6" ht="15" x14ac:dyDescent="0.25">
      <c r="A87" s="308" t="s">
        <v>216</v>
      </c>
      <c r="B87" s="308"/>
      <c r="C87" s="132"/>
      <c r="D87" s="132">
        <v>9904</v>
      </c>
      <c r="E87" s="542">
        <f>IF(E76+E77+E79-E80-E82&lt;0,E76+E77+E79-E80-E82,0)</f>
        <v>0</v>
      </c>
      <c r="F87" s="542">
        <f>IF(F76+F77+F79-F80-F82&lt;0,F76+F77+F79-F80-F82,0)</f>
        <v>0</v>
      </c>
    </row>
    <row r="88" spans="1:6" ht="15" x14ac:dyDescent="0.25">
      <c r="A88" s="125"/>
      <c r="B88" s="125"/>
      <c r="C88" s="494"/>
      <c r="D88" s="132"/>
      <c r="E88" s="536"/>
      <c r="F88" s="536"/>
    </row>
    <row r="89" spans="1:6" ht="15" x14ac:dyDescent="0.25">
      <c r="A89" s="308" t="s">
        <v>947</v>
      </c>
      <c r="B89" s="308"/>
      <c r="C89" s="132"/>
      <c r="D89" s="132">
        <v>789</v>
      </c>
      <c r="E89" s="542">
        <v>0</v>
      </c>
      <c r="F89" s="542">
        <v>0</v>
      </c>
    </row>
    <row r="90" spans="1:6" ht="15" x14ac:dyDescent="0.25">
      <c r="A90" s="308" t="s">
        <v>948</v>
      </c>
      <c r="B90" s="125"/>
      <c r="C90" s="132"/>
      <c r="D90" s="132">
        <v>689</v>
      </c>
      <c r="E90" s="542">
        <v>0</v>
      </c>
      <c r="F90" s="542">
        <v>0</v>
      </c>
    </row>
    <row r="91" spans="1:6" ht="15" x14ac:dyDescent="0.25">
      <c r="A91" s="125"/>
      <c r="B91" s="125"/>
      <c r="C91" s="494"/>
      <c r="D91" s="132"/>
      <c r="E91" s="536"/>
      <c r="F91" s="536"/>
    </row>
    <row r="92" spans="1:6" ht="15" x14ac:dyDescent="0.25">
      <c r="A92" s="308" t="s">
        <v>217</v>
      </c>
      <c r="B92" s="308"/>
      <c r="C92" s="132"/>
      <c r="D92" s="132">
        <v>9905</v>
      </c>
      <c r="E92" s="542">
        <f>IF(E86+E87+E89-E90&gt;0,E86+E87+E89-E90,0)</f>
        <v>0</v>
      </c>
      <c r="F92" s="542">
        <f>IF(F86+F87+F89-F90&gt;0,F86+F87+F89-F90,0)</f>
        <v>0</v>
      </c>
    </row>
    <row r="93" spans="1:6" ht="15" x14ac:dyDescent="0.25">
      <c r="A93" s="308" t="s">
        <v>218</v>
      </c>
      <c r="B93" s="308"/>
      <c r="C93" s="132"/>
      <c r="D93" s="132">
        <v>9905</v>
      </c>
      <c r="E93" s="542">
        <f>IF(E86+E87+E89-E90&lt;0,E86+E87+E89-E90,0)</f>
        <v>0</v>
      </c>
      <c r="F93" s="542">
        <f>IF(F86+F87+F89-F90&lt;0,F86+F87+F89-F90,0)</f>
        <v>0</v>
      </c>
    </row>
    <row r="94" spans="1:6" x14ac:dyDescent="0.2">
      <c r="A94" s="308"/>
      <c r="B94" s="308"/>
      <c r="C94" s="132"/>
      <c r="D94" s="132"/>
      <c r="E94" s="364"/>
      <c r="F94" s="364"/>
    </row>
    <row r="95" spans="1:6" x14ac:dyDescent="0.2">
      <c r="A95" s="125"/>
      <c r="B95" s="298"/>
      <c r="C95" s="299"/>
      <c r="D95" s="495"/>
      <c r="E95" s="85"/>
      <c r="F95" s="85"/>
    </row>
    <row r="96" spans="1:6" ht="25.5" customHeight="1" x14ac:dyDescent="0.2">
      <c r="A96" s="871"/>
      <c r="B96" s="871"/>
      <c r="C96" s="42"/>
      <c r="D96" s="206"/>
      <c r="E96" s="364"/>
      <c r="F96" s="364"/>
    </row>
    <row r="97" spans="1:6" x14ac:dyDescent="0.2">
      <c r="A97" s="303"/>
      <c r="B97" s="205"/>
      <c r="C97" s="207"/>
      <c r="D97" s="304"/>
      <c r="E97" s="365"/>
      <c r="F97" s="365"/>
    </row>
    <row r="98" spans="1:6" x14ac:dyDescent="0.2">
      <c r="A98" s="303"/>
      <c r="B98" s="205"/>
      <c r="C98" s="207"/>
      <c r="D98" s="304"/>
      <c r="E98" s="365"/>
      <c r="F98" s="365"/>
    </row>
    <row r="99" spans="1:6" x14ac:dyDescent="0.2">
      <c r="A99" s="303"/>
      <c r="B99" s="303"/>
      <c r="C99" s="207"/>
      <c r="D99" s="304"/>
      <c r="E99" s="71"/>
      <c r="F99" s="71"/>
    </row>
    <row r="100" spans="1:6" ht="25.5" customHeight="1" x14ac:dyDescent="0.2">
      <c r="A100" s="871"/>
      <c r="B100" s="871"/>
      <c r="C100" s="305"/>
      <c r="D100" s="206"/>
      <c r="E100" s="364"/>
      <c r="F100" s="364"/>
    </row>
    <row r="101" spans="1:6" x14ac:dyDescent="0.2">
      <c r="A101" s="303"/>
      <c r="B101" s="205"/>
      <c r="C101" s="138"/>
      <c r="D101" s="304"/>
      <c r="E101" s="365"/>
      <c r="F101" s="365"/>
    </row>
    <row r="102" spans="1:6" x14ac:dyDescent="0.2">
      <c r="A102" s="303"/>
      <c r="B102" s="205"/>
      <c r="C102" s="138"/>
      <c r="D102" s="304"/>
      <c r="E102" s="365"/>
      <c r="F102" s="365"/>
    </row>
    <row r="103" spans="1:6" ht="13.15" customHeight="1" x14ac:dyDescent="0.2">
      <c r="A103" s="303"/>
      <c r="B103" s="205"/>
      <c r="C103" s="138"/>
      <c r="D103" s="304"/>
      <c r="E103" s="365"/>
      <c r="F103" s="365"/>
    </row>
    <row r="104" spans="1:6" x14ac:dyDescent="0.2">
      <c r="A104" s="303"/>
      <c r="B104" s="205"/>
      <c r="C104" s="138"/>
      <c r="D104" s="304"/>
      <c r="E104" s="365"/>
      <c r="F104" s="365"/>
    </row>
    <row r="105" spans="1:6" x14ac:dyDescent="0.2">
      <c r="A105" s="303"/>
      <c r="B105" s="205"/>
      <c r="C105" s="207"/>
      <c r="D105" s="304"/>
      <c r="E105" s="71"/>
      <c r="F105" s="71"/>
    </row>
    <row r="106" spans="1:6" ht="13.15" customHeight="1" x14ac:dyDescent="0.2">
      <c r="A106" s="871"/>
      <c r="B106" s="871"/>
      <c r="C106" s="42"/>
      <c r="D106" s="206"/>
      <c r="E106" s="71"/>
      <c r="F106" s="71"/>
    </row>
    <row r="107" spans="1:6" ht="25.5" customHeight="1" x14ac:dyDescent="0.2">
      <c r="A107" s="871"/>
      <c r="B107" s="871"/>
      <c r="C107" s="42"/>
      <c r="D107" s="304"/>
      <c r="E107" s="364"/>
      <c r="F107" s="364"/>
    </row>
    <row r="108" spans="1:6" ht="13.15" customHeight="1" x14ac:dyDescent="0.2">
      <c r="A108" s="303"/>
      <c r="B108" s="205"/>
      <c r="C108" s="138"/>
      <c r="D108" s="304"/>
      <c r="E108" s="71"/>
      <c r="F108" s="71"/>
    </row>
    <row r="109" spans="1:6" ht="27" customHeight="1" x14ac:dyDescent="0.2">
      <c r="A109" s="303"/>
      <c r="B109" s="306"/>
      <c r="C109" s="138"/>
      <c r="D109" s="304"/>
      <c r="E109" s="365"/>
      <c r="F109" s="365"/>
    </row>
    <row r="110" spans="1:6" ht="13.15" customHeight="1" x14ac:dyDescent="0.2">
      <c r="A110" s="303"/>
      <c r="B110" s="205"/>
      <c r="C110" s="138"/>
      <c r="D110" s="304"/>
      <c r="E110" s="71"/>
      <c r="F110" s="71"/>
    </row>
    <row r="111" spans="1:6" ht="13.15" customHeight="1" x14ac:dyDescent="0.2">
      <c r="A111" s="303"/>
      <c r="B111" s="205"/>
      <c r="C111" s="138"/>
      <c r="D111" s="304"/>
      <c r="E111" s="365"/>
      <c r="F111" s="365"/>
    </row>
    <row r="112" spans="1:6" ht="13.15" customHeight="1" x14ac:dyDescent="0.2">
      <c r="A112" s="303"/>
      <c r="B112" s="205"/>
      <c r="C112" s="138"/>
      <c r="D112" s="304"/>
      <c r="E112" s="71"/>
      <c r="F112" s="71"/>
    </row>
    <row r="113" spans="1:6" ht="13.15" customHeight="1" x14ac:dyDescent="0.2">
      <c r="A113" s="303"/>
      <c r="B113" s="205"/>
      <c r="C113" s="138"/>
      <c r="D113" s="304"/>
      <c r="E113" s="71"/>
      <c r="F113" s="71"/>
    </row>
    <row r="114" spans="1:6" ht="13.15" customHeight="1" x14ac:dyDescent="0.2">
      <c r="A114" s="303"/>
      <c r="B114" s="205"/>
      <c r="C114" s="138"/>
      <c r="D114" s="304"/>
      <c r="E114" s="365"/>
      <c r="F114" s="365"/>
    </row>
    <row r="115" spans="1:6" x14ac:dyDescent="0.2">
      <c r="A115" s="205"/>
      <c r="B115" s="205"/>
      <c r="C115" s="42"/>
      <c r="D115" s="304"/>
      <c r="E115" s="71"/>
      <c r="F115" s="71"/>
    </row>
    <row r="116" spans="1:6" x14ac:dyDescent="0.2">
      <c r="A116" s="307"/>
      <c r="B116" s="205"/>
      <c r="C116" s="42"/>
      <c r="D116" s="206"/>
      <c r="E116" s="364"/>
      <c r="F116" s="364"/>
    </row>
    <row r="117" spans="1:6" x14ac:dyDescent="0.2">
      <c r="A117" s="307"/>
      <c r="B117" s="205"/>
      <c r="C117" s="42"/>
      <c r="D117" s="206"/>
      <c r="E117" s="364"/>
      <c r="F117" s="364"/>
    </row>
  </sheetData>
  <protectedRanges>
    <protectedRange sqref="E1:F4 A1:IV1 E94:F65536 E6:F10 E17:F30 E37:F40 E69:F71" name="Plage2"/>
    <protectedRange sqref="E11:F15" name="Plage2_1"/>
    <protectedRange sqref="E5:F5" name="Plage2_2"/>
    <protectedRange sqref="E31:F36" name="Plage2_3"/>
    <protectedRange sqref="E16:F16" name="Plage2_5"/>
    <protectedRange sqref="E41:F47" name="Plage2_9"/>
    <protectedRange sqref="E48:F51" name="Plage2_2_4"/>
    <protectedRange sqref="E52:F59 E65:F68" name="Plage2_12"/>
    <protectedRange sqref="E60:F64" name="Plage2_1_3"/>
    <protectedRange sqref="E72:F93" name="Plage2_14"/>
  </protectedRanges>
  <mergeCells count="6">
    <mergeCell ref="A106:B106"/>
    <mergeCell ref="A107:B107"/>
    <mergeCell ref="A96:B96"/>
    <mergeCell ref="A100:B100"/>
    <mergeCell ref="B1:C1"/>
    <mergeCell ref="A48:B48"/>
  </mergeCells>
  <phoneticPr fontId="0" type="noConversion"/>
  <pageMargins left="0.78740157480314965" right="0.78740157480314965" top="0.98425196850393704" bottom="0.98425196850393704" header="0.51181102362204722" footer="0.51181102362204722"/>
  <pageSetup paperSize="9" scale="70" fitToHeight="0" orientation="portrait" r:id="rId1"/>
  <headerFooter alignWithMargins="0">
    <oddFooter>&amp;R&amp;"Arial,Gras"Page 1</oddFooter>
  </headerFooter>
  <rowBreaks count="1" manualBreakCount="1">
    <brk id="69" max="5"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4"/>
  <sheetViews>
    <sheetView zoomScaleNormal="100" zoomScaleSheetLayoutView="110" workbookViewId="0">
      <selection activeCell="B1" sqref="B1:D1"/>
    </sheetView>
  </sheetViews>
  <sheetFormatPr defaultColWidth="11.42578125" defaultRowHeight="12.75" x14ac:dyDescent="0.2"/>
  <cols>
    <col min="1" max="1" width="6.42578125" customWidth="1"/>
    <col min="2" max="2" width="20.5703125" customWidth="1"/>
    <col min="3" max="3" width="50.28515625" customWidth="1"/>
    <col min="4" max="4" width="15.28515625" customWidth="1"/>
    <col min="5" max="5" width="13" style="297" customWidth="1"/>
    <col min="6" max="6" width="11.42578125" style="68" customWidth="1"/>
    <col min="7" max="7" width="11.5703125" style="68" customWidth="1"/>
  </cols>
  <sheetData>
    <row r="1" spans="1:10" x14ac:dyDescent="0.2">
      <c r="A1" s="296" t="s">
        <v>78</v>
      </c>
      <c r="B1" s="868" t="str">
        <f>'1.'!U20</f>
        <v>0466398071</v>
      </c>
      <c r="C1" s="874"/>
      <c r="D1" s="869"/>
      <c r="E1" s="296" t="s">
        <v>1169</v>
      </c>
    </row>
    <row r="2" spans="1:10" ht="12.75" customHeight="1" x14ac:dyDescent="0.25">
      <c r="A2" s="49" t="s">
        <v>685</v>
      </c>
      <c r="B2" s="49"/>
      <c r="C2" s="49"/>
      <c r="D2" s="49"/>
    </row>
    <row r="3" spans="1:10" ht="15.75" x14ac:dyDescent="0.25">
      <c r="A3" s="191"/>
    </row>
    <row r="4" spans="1:10" ht="15.75" x14ac:dyDescent="0.25">
      <c r="A4" s="191"/>
    </row>
    <row r="5" spans="1:10" ht="15.75" x14ac:dyDescent="0.25">
      <c r="A5" s="49" t="s">
        <v>705</v>
      </c>
      <c r="B5" s="49"/>
      <c r="C5" s="49"/>
      <c r="D5" s="49"/>
      <c r="E5" s="49"/>
      <c r="F5" s="559"/>
      <c r="G5" s="559"/>
    </row>
    <row r="6" spans="1:10" ht="15" customHeight="1" x14ac:dyDescent="0.2">
      <c r="A6" s="125"/>
      <c r="B6" s="298"/>
      <c r="C6" s="298"/>
      <c r="D6" s="299"/>
      <c r="E6" s="300" t="s">
        <v>36</v>
      </c>
      <c r="F6" s="367" t="s">
        <v>113</v>
      </c>
      <c r="G6" s="368" t="s">
        <v>79</v>
      </c>
      <c r="H6" s="309"/>
    </row>
    <row r="7" spans="1:10" ht="15.75" x14ac:dyDescent="0.25">
      <c r="A7" s="191"/>
      <c r="F7" s="536"/>
      <c r="G7" s="536"/>
    </row>
    <row r="8" spans="1:10" ht="15" x14ac:dyDescent="0.25">
      <c r="A8" s="109" t="s">
        <v>222</v>
      </c>
      <c r="B8" s="109"/>
      <c r="C8" s="109"/>
      <c r="E8" s="301">
        <v>9906</v>
      </c>
      <c r="F8" s="542">
        <f>SUM(F9:F10)</f>
        <v>0</v>
      </c>
      <c r="G8" s="542">
        <f>SUM(G9:G10)</f>
        <v>0</v>
      </c>
      <c r="H8" s="5"/>
      <c r="I8" s="109"/>
      <c r="J8" s="83"/>
    </row>
    <row r="9" spans="1:10" ht="15" x14ac:dyDescent="0.25">
      <c r="A9" s="108"/>
      <c r="B9" s="108" t="s">
        <v>223</v>
      </c>
      <c r="C9" s="108"/>
      <c r="E9" s="297" t="s">
        <v>58</v>
      </c>
      <c r="F9" s="536">
        <f>Resultatenrekening!E92+Resultatenrekening!E93</f>
        <v>0</v>
      </c>
      <c r="G9" s="536">
        <v>0</v>
      </c>
      <c r="I9" s="108"/>
      <c r="J9" s="108"/>
    </row>
    <row r="10" spans="1:10" ht="15" x14ac:dyDescent="0.25">
      <c r="A10" s="108"/>
      <c r="B10" s="108" t="s">
        <v>224</v>
      </c>
      <c r="C10" s="108"/>
      <c r="E10" s="297" t="s">
        <v>59</v>
      </c>
      <c r="F10" s="536">
        <v>0</v>
      </c>
      <c r="G10" s="536">
        <v>0</v>
      </c>
      <c r="I10" s="108"/>
      <c r="J10" s="108"/>
    </row>
    <row r="11" spans="1:10" ht="15" x14ac:dyDescent="0.25">
      <c r="A11" s="109" t="s">
        <v>225</v>
      </c>
      <c r="B11" s="109"/>
      <c r="C11" s="109"/>
      <c r="E11" s="301" t="s">
        <v>16</v>
      </c>
      <c r="F11" s="536">
        <f>SUM(F12:F13)</f>
        <v>0</v>
      </c>
      <c r="G11" s="536">
        <f>SUM(G12:G13)</f>
        <v>0</v>
      </c>
      <c r="I11" s="109"/>
      <c r="J11" s="108"/>
    </row>
    <row r="12" spans="1:10" ht="15" x14ac:dyDescent="0.25">
      <c r="A12" s="108"/>
      <c r="B12" s="108" t="s">
        <v>971</v>
      </c>
      <c r="C12" s="108"/>
      <c r="E12" s="297">
        <v>791</v>
      </c>
      <c r="F12" s="536">
        <v>0</v>
      </c>
      <c r="G12" s="536">
        <v>0</v>
      </c>
      <c r="I12" s="108"/>
      <c r="J12" s="108"/>
    </row>
    <row r="13" spans="1:10" ht="15" x14ac:dyDescent="0.25">
      <c r="A13" s="108"/>
      <c r="B13" s="108" t="s">
        <v>226</v>
      </c>
      <c r="C13" s="108"/>
      <c r="E13" s="297">
        <v>792</v>
      </c>
      <c r="F13" s="536">
        <v>0</v>
      </c>
      <c r="G13" s="536">
        <v>0</v>
      </c>
      <c r="I13" s="108"/>
      <c r="J13" s="108"/>
    </row>
    <row r="14" spans="1:10" ht="15" x14ac:dyDescent="0.25">
      <c r="A14" s="109" t="s">
        <v>227</v>
      </c>
      <c r="B14" s="109"/>
      <c r="C14" s="109"/>
      <c r="E14" s="301" t="s">
        <v>17</v>
      </c>
      <c r="F14" s="536">
        <f>SUM(F15:F17)</f>
        <v>0</v>
      </c>
      <c r="G14" s="536">
        <f>SUM(G15:G17)</f>
        <v>0</v>
      </c>
      <c r="I14" s="109"/>
      <c r="J14" s="108"/>
    </row>
    <row r="15" spans="1:10" ht="15" x14ac:dyDescent="0.25">
      <c r="A15" s="108"/>
      <c r="B15" s="108" t="s">
        <v>971</v>
      </c>
      <c r="C15" s="108"/>
      <c r="E15" s="297">
        <v>691</v>
      </c>
      <c r="F15" s="536">
        <v>0</v>
      </c>
      <c r="G15" s="536">
        <v>0</v>
      </c>
      <c r="I15" s="108"/>
      <c r="J15" s="108"/>
    </row>
    <row r="16" spans="1:10" ht="15" x14ac:dyDescent="0.25">
      <c r="A16" s="108"/>
      <c r="B16" s="108" t="s">
        <v>228</v>
      </c>
      <c r="C16" s="108"/>
      <c r="E16" s="297">
        <v>6920</v>
      </c>
      <c r="F16" s="536">
        <v>0</v>
      </c>
      <c r="G16" s="536">
        <v>0</v>
      </c>
      <c r="I16" s="108"/>
      <c r="J16" s="108"/>
    </row>
    <row r="17" spans="1:11" ht="15" x14ac:dyDescent="0.25">
      <c r="A17" s="108"/>
      <c r="B17" s="108" t="s">
        <v>229</v>
      </c>
      <c r="C17" s="108"/>
      <c r="E17" s="297">
        <v>6921</v>
      </c>
      <c r="F17" s="536">
        <v>0</v>
      </c>
      <c r="G17" s="536">
        <v>0</v>
      </c>
      <c r="I17" s="108"/>
      <c r="J17" s="108"/>
    </row>
    <row r="18" spans="1:11" ht="15" x14ac:dyDescent="0.25">
      <c r="A18" s="109" t="s">
        <v>230</v>
      </c>
      <c r="B18" s="109"/>
      <c r="C18" s="109"/>
      <c r="E18" s="302" t="s">
        <v>60</v>
      </c>
      <c r="F18" s="536">
        <f>F8+F11-F14+F19-F20</f>
        <v>0</v>
      </c>
      <c r="G18" s="536">
        <f>G8+G11-G14+G19-G20</f>
        <v>0</v>
      </c>
      <c r="I18" s="109"/>
      <c r="J18" s="108"/>
    </row>
    <row r="19" spans="1:11" ht="15" x14ac:dyDescent="0.25">
      <c r="A19" s="109" t="s">
        <v>231</v>
      </c>
      <c r="B19" s="109"/>
      <c r="C19" s="109"/>
      <c r="E19" s="301">
        <v>794</v>
      </c>
      <c r="F19" s="536">
        <v>0</v>
      </c>
      <c r="G19" s="536">
        <v>0</v>
      </c>
      <c r="I19" s="109"/>
      <c r="J19" s="108"/>
    </row>
    <row r="20" spans="1:11" ht="15" x14ac:dyDescent="0.25">
      <c r="A20" s="109" t="s">
        <v>232</v>
      </c>
      <c r="B20" s="109"/>
      <c r="C20" s="109"/>
      <c r="E20" s="301" t="s">
        <v>974</v>
      </c>
      <c r="F20" s="536">
        <f>SUM(F21:F24)</f>
        <v>0</v>
      </c>
      <c r="G20" s="536">
        <f>SUM(G21:G24)</f>
        <v>0</v>
      </c>
      <c r="I20" s="109"/>
      <c r="J20" s="108"/>
    </row>
    <row r="21" spans="1:11" ht="15" x14ac:dyDescent="0.25">
      <c r="A21" s="108"/>
      <c r="B21" s="108" t="s">
        <v>972</v>
      </c>
      <c r="C21" s="108"/>
      <c r="E21" s="297">
        <v>694</v>
      </c>
      <c r="F21" s="536">
        <v>0</v>
      </c>
      <c r="G21" s="536">
        <v>0</v>
      </c>
      <c r="I21" s="108"/>
      <c r="J21" s="108"/>
    </row>
    <row r="22" spans="1:11" ht="15" x14ac:dyDescent="0.25">
      <c r="A22" s="108"/>
      <c r="B22" s="108" t="s">
        <v>233</v>
      </c>
      <c r="C22" s="108"/>
      <c r="E22" s="297">
        <v>695</v>
      </c>
      <c r="F22" s="536">
        <v>0</v>
      </c>
      <c r="G22" s="536">
        <v>0</v>
      </c>
      <c r="I22" s="108"/>
      <c r="J22" s="108"/>
    </row>
    <row r="23" spans="1:11" ht="15" x14ac:dyDescent="0.25">
      <c r="A23" s="108"/>
      <c r="B23" s="108" t="s">
        <v>973</v>
      </c>
      <c r="C23" s="108"/>
      <c r="E23" s="297">
        <v>696</v>
      </c>
      <c r="F23" s="536">
        <v>0</v>
      </c>
      <c r="G23" s="536">
        <v>0</v>
      </c>
      <c r="I23" s="108"/>
      <c r="J23" s="108"/>
    </row>
    <row r="24" spans="1:11" ht="15" x14ac:dyDescent="0.25">
      <c r="A24" s="108"/>
      <c r="B24" s="108" t="s">
        <v>234</v>
      </c>
      <c r="C24" s="108"/>
      <c r="E24" s="297">
        <v>697</v>
      </c>
      <c r="F24" s="536">
        <v>0</v>
      </c>
      <c r="G24" s="536">
        <v>0</v>
      </c>
      <c r="I24" s="108"/>
      <c r="J24" s="108"/>
    </row>
    <row r="25" spans="1:11" ht="15" x14ac:dyDescent="0.25">
      <c r="A25" s="108"/>
      <c r="B25" s="108"/>
      <c r="C25" s="108"/>
      <c r="F25" s="560"/>
      <c r="G25" s="560"/>
      <c r="H25" s="297"/>
    </row>
    <row r="26" spans="1:11" ht="15" x14ac:dyDescent="0.25">
      <c r="F26" s="536"/>
      <c r="G26" s="536"/>
    </row>
    <row r="27" spans="1:11" ht="15.75" x14ac:dyDescent="0.25">
      <c r="A27" s="49" t="s">
        <v>686</v>
      </c>
      <c r="B27" s="49"/>
      <c r="C27" s="49"/>
      <c r="D27" s="49"/>
      <c r="E27" s="49"/>
      <c r="F27" s="561"/>
      <c r="G27" s="561"/>
    </row>
    <row r="28" spans="1:11" ht="15" x14ac:dyDescent="0.25">
      <c r="A28" s="124"/>
      <c r="B28" s="126"/>
      <c r="C28" s="126"/>
      <c r="D28" s="6"/>
      <c r="F28" s="536"/>
      <c r="G28" s="536"/>
      <c r="H28" s="5"/>
      <c r="I28" s="5"/>
    </row>
    <row r="29" spans="1:11" ht="13.15" customHeight="1" x14ac:dyDescent="0.25">
      <c r="A29" s="124"/>
      <c r="B29" s="108"/>
      <c r="C29" s="108"/>
      <c r="D29" s="7"/>
      <c r="F29" s="516"/>
      <c r="G29" s="516"/>
      <c r="H29" s="16"/>
      <c r="I29" s="16"/>
      <c r="J29" s="17"/>
      <c r="K29" s="17"/>
    </row>
    <row r="30" spans="1:11" ht="13.15" customHeight="1" x14ac:dyDescent="0.25">
      <c r="A30" s="867" t="s">
        <v>220</v>
      </c>
      <c r="B30" s="867"/>
      <c r="C30" s="867"/>
      <c r="D30" s="867"/>
      <c r="E30" s="346"/>
      <c r="F30" s="624"/>
      <c r="G30" s="516"/>
      <c r="H30" s="81"/>
      <c r="I30" s="5"/>
    </row>
    <row r="31" spans="1:11" ht="13.15" customHeight="1" x14ac:dyDescent="0.25">
      <c r="A31" s="867" t="s">
        <v>221</v>
      </c>
      <c r="B31" s="867"/>
      <c r="C31" s="867"/>
      <c r="D31" s="867"/>
      <c r="E31" s="625"/>
      <c r="F31" s="626">
        <f>F34+F36+F39+F40+F43+F44</f>
        <v>0</v>
      </c>
      <c r="G31" s="626">
        <f>G34+G36+G39+G40+G43+G44</f>
        <v>0</v>
      </c>
    </row>
    <row r="32" spans="1:11" ht="13.15" customHeight="1" x14ac:dyDescent="0.25">
      <c r="A32" s="308"/>
      <c r="B32" s="308"/>
      <c r="C32" s="308"/>
      <c r="D32" s="17"/>
      <c r="E32" s="346"/>
      <c r="F32" s="555"/>
      <c r="G32" s="555"/>
      <c r="K32" s="16"/>
    </row>
    <row r="33" spans="1:11" ht="13.15" customHeight="1" x14ac:dyDescent="0.25">
      <c r="A33" s="114"/>
      <c r="B33" s="125" t="s">
        <v>536</v>
      </c>
      <c r="C33" s="125"/>
      <c r="D33" s="494"/>
      <c r="E33" s="346"/>
      <c r="F33" s="551"/>
      <c r="G33" s="551"/>
      <c r="K33" s="17"/>
    </row>
    <row r="34" spans="1:11" ht="26.25" customHeight="1" x14ac:dyDescent="0.25">
      <c r="A34" s="114"/>
      <c r="B34" s="873" t="s">
        <v>916</v>
      </c>
      <c r="C34" s="873"/>
      <c r="D34" s="494"/>
      <c r="E34" s="346"/>
      <c r="F34" s="551">
        <v>0</v>
      </c>
      <c r="G34" s="551">
        <v>0</v>
      </c>
      <c r="K34" s="17"/>
    </row>
    <row r="35" spans="1:11" ht="13.15" customHeight="1" x14ac:dyDescent="0.25">
      <c r="A35" s="114"/>
      <c r="B35" s="125" t="s">
        <v>537</v>
      </c>
      <c r="C35" s="125"/>
      <c r="D35" s="494"/>
      <c r="E35" s="346"/>
      <c r="F35" s="551"/>
      <c r="G35" s="551"/>
      <c r="K35" s="17"/>
    </row>
    <row r="36" spans="1:11" ht="13.15" customHeight="1" x14ac:dyDescent="0.25">
      <c r="A36" s="114"/>
      <c r="B36" s="125" t="s">
        <v>917</v>
      </c>
      <c r="C36" s="125"/>
      <c r="D36" s="494"/>
      <c r="E36" s="346"/>
      <c r="F36" s="551">
        <v>0</v>
      </c>
      <c r="G36" s="551">
        <v>0</v>
      </c>
      <c r="K36" s="17"/>
    </row>
    <row r="37" spans="1:11" ht="13.15" customHeight="1" x14ac:dyDescent="0.25">
      <c r="A37" s="114"/>
      <c r="B37" s="125"/>
      <c r="C37" s="125"/>
      <c r="D37" s="494"/>
      <c r="E37" s="346"/>
      <c r="F37" s="551"/>
      <c r="G37" s="551"/>
      <c r="K37" s="17"/>
    </row>
    <row r="38" spans="1:11" ht="13.5" customHeight="1" x14ac:dyDescent="0.25">
      <c r="A38" s="114"/>
      <c r="B38" s="125" t="s">
        <v>811</v>
      </c>
      <c r="C38" s="125"/>
      <c r="D38" s="494"/>
      <c r="E38" s="346"/>
      <c r="F38" s="551"/>
      <c r="G38" s="551"/>
      <c r="K38" s="17"/>
    </row>
    <row r="39" spans="1:11" ht="13.15" customHeight="1" x14ac:dyDescent="0.25">
      <c r="A39" s="114"/>
      <c r="B39" s="125" t="s">
        <v>915</v>
      </c>
      <c r="C39" s="125"/>
      <c r="D39" s="494"/>
      <c r="E39" s="346"/>
      <c r="F39" s="551">
        <v>0</v>
      </c>
      <c r="G39" s="551">
        <v>0</v>
      </c>
      <c r="K39" s="17"/>
    </row>
    <row r="40" spans="1:11" ht="13.15" customHeight="1" x14ac:dyDescent="0.25">
      <c r="A40" s="114"/>
      <c r="B40" s="125" t="s">
        <v>949</v>
      </c>
      <c r="C40" s="125"/>
      <c r="D40" s="494"/>
      <c r="E40" s="346"/>
      <c r="F40" s="551">
        <v>0</v>
      </c>
      <c r="G40" s="551">
        <v>0</v>
      </c>
      <c r="K40" s="17"/>
    </row>
    <row r="41" spans="1:11" ht="13.15" customHeight="1" x14ac:dyDescent="0.25">
      <c r="A41" s="114"/>
      <c r="B41" s="125" t="s">
        <v>812</v>
      </c>
      <c r="C41" s="125"/>
      <c r="D41" s="494"/>
      <c r="E41" s="346"/>
      <c r="F41" s="551"/>
      <c r="G41" s="551"/>
      <c r="K41" s="17"/>
    </row>
    <row r="42" spans="1:11" ht="13.15" customHeight="1" x14ac:dyDescent="0.25">
      <c r="A42" s="114"/>
      <c r="B42" s="125" t="s">
        <v>813</v>
      </c>
      <c r="C42" s="125"/>
      <c r="D42" s="494"/>
      <c r="E42" s="346"/>
      <c r="F42" s="551"/>
      <c r="G42" s="551"/>
      <c r="K42" s="17"/>
    </row>
    <row r="43" spans="1:11" ht="15" x14ac:dyDescent="0.25">
      <c r="A43" s="125"/>
      <c r="B43" s="125" t="s">
        <v>915</v>
      </c>
      <c r="C43" s="125"/>
      <c r="D43" s="17"/>
      <c r="E43" s="346"/>
      <c r="F43" s="551">
        <v>0</v>
      </c>
      <c r="G43" s="551">
        <v>0</v>
      </c>
      <c r="K43" s="17"/>
    </row>
    <row r="44" spans="1:11" ht="15" x14ac:dyDescent="0.25">
      <c r="A44" s="125"/>
      <c r="B44" s="125" t="s">
        <v>949</v>
      </c>
      <c r="C44" s="125"/>
      <c r="D44" s="17"/>
      <c r="E44" s="346"/>
      <c r="F44" s="554">
        <v>0</v>
      </c>
      <c r="G44" s="554">
        <v>0</v>
      </c>
      <c r="H44" s="5"/>
      <c r="I44" s="5"/>
    </row>
  </sheetData>
  <protectedRanges>
    <protectedRange sqref="A1:XFD1 F1:G1048576" name="Bereik1"/>
  </protectedRanges>
  <mergeCells count="4">
    <mergeCell ref="A30:D30"/>
    <mergeCell ref="A31:D31"/>
    <mergeCell ref="B34:C34"/>
    <mergeCell ref="B1:D1"/>
  </mergeCells>
  <pageMargins left="0.7" right="0.7" top="0.75" bottom="0.75" header="0.3" footer="0.3"/>
  <pageSetup paperSize="9" scale="6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6"/>
  <dimension ref="A1:O20"/>
  <sheetViews>
    <sheetView zoomScaleNormal="100" workbookViewId="0">
      <selection activeCell="B1" sqref="B1:C1"/>
    </sheetView>
  </sheetViews>
  <sheetFormatPr defaultColWidth="11.42578125" defaultRowHeight="12.75" x14ac:dyDescent="0.2"/>
  <cols>
    <col min="1" max="1" width="3.7109375" style="7" customWidth="1"/>
    <col min="2" max="2" width="51.140625" style="7" customWidth="1"/>
    <col min="3" max="3" width="13.85546875" style="7" customWidth="1"/>
    <col min="4" max="5" width="18.7109375" style="10" customWidth="1"/>
  </cols>
  <sheetData>
    <row r="1" spans="1:15" s="20" customFormat="1" x14ac:dyDescent="0.2">
      <c r="A1" s="296" t="s">
        <v>78</v>
      </c>
      <c r="B1" s="868" t="str">
        <f>'1.'!U20</f>
        <v>0466398071</v>
      </c>
      <c r="C1" s="878"/>
      <c r="D1" s="369" t="s">
        <v>1170</v>
      </c>
      <c r="E1" s="562"/>
      <c r="F1" s="106"/>
      <c r="G1" s="21"/>
      <c r="H1" s="877"/>
      <c r="I1" s="875"/>
      <c r="J1" s="22"/>
      <c r="K1" s="875"/>
      <c r="L1" s="875"/>
      <c r="M1" s="22"/>
      <c r="N1" s="22"/>
      <c r="O1" s="22"/>
    </row>
    <row r="2" spans="1:15" ht="15.75" x14ac:dyDescent="0.25">
      <c r="A2" s="49" t="s">
        <v>153</v>
      </c>
      <c r="B2" s="813"/>
      <c r="C2" s="60"/>
      <c r="D2" s="53"/>
    </row>
    <row r="3" spans="1:15" x14ac:dyDescent="0.2">
      <c r="C3" s="110" t="s">
        <v>36</v>
      </c>
      <c r="D3" s="110" t="s">
        <v>113</v>
      </c>
      <c r="E3" s="110" t="s">
        <v>79</v>
      </c>
    </row>
    <row r="4" spans="1:15" x14ac:dyDescent="0.2">
      <c r="A4" s="82" t="s">
        <v>154</v>
      </c>
      <c r="B4" s="108"/>
      <c r="C4" s="131" t="s">
        <v>63</v>
      </c>
      <c r="D4" s="563" t="s">
        <v>62</v>
      </c>
      <c r="E4" s="563">
        <v>0</v>
      </c>
      <c r="G4" s="87"/>
    </row>
    <row r="5" spans="1:15" ht="27" customHeight="1" x14ac:dyDescent="0.25">
      <c r="A5" s="876"/>
      <c r="B5" s="876"/>
      <c r="C5" s="250"/>
      <c r="D5" s="551"/>
      <c r="E5" s="550"/>
    </row>
    <row r="6" spans="1:15" ht="15" x14ac:dyDescent="0.25">
      <c r="A6" s="86" t="s">
        <v>540</v>
      </c>
      <c r="B6" s="108"/>
      <c r="C6" s="232"/>
      <c r="D6" s="551"/>
      <c r="E6" s="551"/>
    </row>
    <row r="7" spans="1:15" ht="15" x14ac:dyDescent="0.25">
      <c r="A7" s="108"/>
      <c r="B7" s="86" t="s">
        <v>543</v>
      </c>
      <c r="C7" s="232">
        <v>8002</v>
      </c>
      <c r="D7" s="551">
        <v>0</v>
      </c>
      <c r="E7" s="551"/>
    </row>
    <row r="8" spans="1:15" ht="15" x14ac:dyDescent="0.25">
      <c r="A8" s="108"/>
      <c r="B8" s="130" t="s">
        <v>542</v>
      </c>
      <c r="C8" s="232">
        <v>8003</v>
      </c>
      <c r="D8" s="551">
        <v>0</v>
      </c>
      <c r="E8" s="551"/>
      <c r="F8" s="17"/>
      <c r="G8" s="17"/>
      <c r="H8" s="17"/>
      <c r="I8" s="17"/>
    </row>
    <row r="9" spans="1:15" ht="15" x14ac:dyDescent="0.25">
      <c r="A9" s="108"/>
      <c r="B9" s="86" t="s">
        <v>155</v>
      </c>
      <c r="C9" s="232">
        <v>8004</v>
      </c>
      <c r="D9" s="551">
        <v>0</v>
      </c>
      <c r="E9" s="551"/>
    </row>
    <row r="10" spans="1:15" ht="15" x14ac:dyDescent="0.25">
      <c r="A10" s="108"/>
      <c r="B10" s="108"/>
      <c r="C10" s="232"/>
      <c r="D10" s="551"/>
      <c r="E10" s="551"/>
    </row>
    <row r="11" spans="1:15" ht="15" x14ac:dyDescent="0.25">
      <c r="A11" s="108"/>
      <c r="B11" s="108"/>
      <c r="C11" s="232"/>
      <c r="D11" s="551"/>
      <c r="E11" s="551"/>
    </row>
    <row r="12" spans="1:15" ht="15" x14ac:dyDescent="0.25">
      <c r="A12" s="82" t="s">
        <v>156</v>
      </c>
      <c r="B12" s="108"/>
      <c r="C12" s="253" t="s">
        <v>64</v>
      </c>
      <c r="D12" s="542">
        <f>E4+D7-D8+D9</f>
        <v>0</v>
      </c>
      <c r="E12" s="555"/>
    </row>
    <row r="13" spans="1:15" ht="15" x14ac:dyDescent="0.25">
      <c r="A13" s="108"/>
      <c r="B13" s="108"/>
      <c r="C13" s="232"/>
      <c r="D13" s="551"/>
      <c r="E13" s="551"/>
    </row>
    <row r="14" spans="1:15" ht="15" x14ac:dyDescent="0.25">
      <c r="A14" s="86" t="s">
        <v>177</v>
      </c>
      <c r="B14" s="109"/>
      <c r="C14" s="249"/>
      <c r="D14" s="551"/>
      <c r="E14" s="551"/>
    </row>
    <row r="15" spans="1:15" ht="15" x14ac:dyDescent="0.25">
      <c r="A15" s="108"/>
      <c r="B15" s="86" t="s">
        <v>158</v>
      </c>
      <c r="C15" s="232"/>
      <c r="D15" s="551"/>
      <c r="E15" s="551"/>
    </row>
    <row r="16" spans="1:15" ht="15" x14ac:dyDescent="0.25">
      <c r="A16" s="108"/>
      <c r="B16" s="86" t="s">
        <v>159</v>
      </c>
      <c r="C16" s="232" t="s">
        <v>65</v>
      </c>
      <c r="D16" s="551">
        <v>0</v>
      </c>
      <c r="E16" s="551"/>
    </row>
    <row r="17" spans="1:6" ht="15" x14ac:dyDescent="0.25">
      <c r="A17" s="108"/>
      <c r="B17" s="86" t="s">
        <v>157</v>
      </c>
      <c r="C17" s="255">
        <v>204</v>
      </c>
      <c r="D17" s="554">
        <v>0</v>
      </c>
      <c r="E17" s="554"/>
      <c r="F17" s="2"/>
    </row>
    <row r="18" spans="1:6" x14ac:dyDescent="0.2">
      <c r="D18" s="53"/>
      <c r="E18" s="53"/>
      <c r="F18" s="2"/>
    </row>
    <row r="19" spans="1:6" x14ac:dyDescent="0.2">
      <c r="D19" s="53"/>
      <c r="E19" s="53"/>
      <c r="F19" s="2"/>
    </row>
    <row r="20" spans="1:6" x14ac:dyDescent="0.2">
      <c r="D20" s="53"/>
      <c r="E20" s="53"/>
      <c r="F20" s="2"/>
    </row>
  </sheetData>
  <protectedRanges>
    <protectedRange sqref="D1:E65536 A1:IV1" name="Plage2"/>
  </protectedRanges>
  <mergeCells count="4">
    <mergeCell ref="K1:L1"/>
    <mergeCell ref="A5:B5"/>
    <mergeCell ref="H1:I1"/>
    <mergeCell ref="B1:C1"/>
  </mergeCells>
  <phoneticPr fontId="0" type="noConversion"/>
  <pageMargins left="0.78740157480314965" right="0.78740157480314965" top="0.98425196850393704" bottom="0.98425196850393704" header="0.51181102362204722" footer="0.51181102362204722"/>
  <pageSetup paperSize="9" scale="77" orientation="portrait" r:id="rId1"/>
  <headerFooter alignWithMargins="0"/>
  <colBreaks count="1" manualBreakCount="1">
    <brk id="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pageSetUpPr fitToPage="1"/>
  </sheetPr>
  <dimension ref="A1:L33"/>
  <sheetViews>
    <sheetView zoomScaleNormal="100" workbookViewId="0">
      <selection activeCell="B1" sqref="B1:C1"/>
    </sheetView>
  </sheetViews>
  <sheetFormatPr defaultColWidth="11.42578125" defaultRowHeight="12.75" x14ac:dyDescent="0.2"/>
  <cols>
    <col min="1" max="1" width="4.7109375" style="5" customWidth="1"/>
    <col min="2" max="2" width="60.140625" style="108" customWidth="1"/>
    <col min="3" max="3" width="7.28515625" style="175" customWidth="1"/>
    <col min="4" max="4" width="17.42578125" style="68" customWidth="1"/>
    <col min="5" max="5" width="14.85546875" style="68" bestFit="1" customWidth="1"/>
    <col min="6" max="6" width="12.7109375" customWidth="1"/>
  </cols>
  <sheetData>
    <row r="1" spans="1:12" s="20" customFormat="1" x14ac:dyDescent="0.2">
      <c r="A1" s="296" t="s">
        <v>78</v>
      </c>
      <c r="B1" s="868" t="str">
        <f>'1.'!U20</f>
        <v>0466398071</v>
      </c>
      <c r="C1" s="878"/>
      <c r="D1" s="369" t="s">
        <v>1171</v>
      </c>
      <c r="E1" s="562"/>
      <c r="F1" s="22"/>
      <c r="G1" s="21"/>
      <c r="H1" s="877"/>
      <c r="I1" s="875"/>
      <c r="J1" s="22"/>
      <c r="K1" s="875"/>
      <c r="L1" s="875"/>
    </row>
    <row r="2" spans="1:12" x14ac:dyDescent="0.2">
      <c r="A2" s="129" t="s">
        <v>160</v>
      </c>
      <c r="B2" s="814"/>
      <c r="E2" s="375" t="s">
        <v>317</v>
      </c>
    </row>
    <row r="3" spans="1:12" x14ac:dyDescent="0.2">
      <c r="B3" s="116"/>
    </row>
    <row r="4" spans="1:12" x14ac:dyDescent="0.2">
      <c r="A4" s="128" t="s">
        <v>909</v>
      </c>
      <c r="B4" s="128"/>
      <c r="C4" s="110" t="s">
        <v>36</v>
      </c>
      <c r="D4" s="110" t="s">
        <v>113</v>
      </c>
      <c r="E4" s="110" t="s">
        <v>79</v>
      </c>
    </row>
    <row r="5" spans="1:12" x14ac:dyDescent="0.2">
      <c r="A5"/>
      <c r="B5"/>
      <c r="C5" s="19"/>
      <c r="D5" s="350"/>
      <c r="E5" s="350"/>
      <c r="F5" s="82"/>
    </row>
    <row r="6" spans="1:12" ht="15" x14ac:dyDescent="0.25">
      <c r="A6" s="98" t="s">
        <v>161</v>
      </c>
      <c r="B6" s="109"/>
      <c r="C6" s="249" t="s">
        <v>66</v>
      </c>
      <c r="D6" s="555" t="s">
        <v>62</v>
      </c>
      <c r="E6" s="542">
        <v>0</v>
      </c>
    </row>
    <row r="7" spans="1:12" ht="15" x14ac:dyDescent="0.25">
      <c r="A7" s="879"/>
      <c r="B7" s="880"/>
      <c r="C7" s="250"/>
      <c r="D7" s="551"/>
      <c r="E7" s="551"/>
      <c r="F7" s="75"/>
    </row>
    <row r="8" spans="1:12" ht="15" x14ac:dyDescent="0.25">
      <c r="A8" s="76" t="s">
        <v>538</v>
      </c>
      <c r="C8" s="232"/>
      <c r="D8" s="551"/>
      <c r="E8" s="551"/>
    </row>
    <row r="9" spans="1:12" ht="12.75" customHeight="1" x14ac:dyDescent="0.25">
      <c r="B9" s="108" t="s">
        <v>162</v>
      </c>
      <c r="C9" s="232">
        <v>8021</v>
      </c>
      <c r="D9" s="551">
        <v>0</v>
      </c>
      <c r="E9" s="551"/>
      <c r="F9" s="75"/>
    </row>
    <row r="10" spans="1:12" ht="15" x14ac:dyDescent="0.25">
      <c r="B10" s="108" t="s">
        <v>163</v>
      </c>
      <c r="C10" s="232">
        <v>8003</v>
      </c>
      <c r="D10" s="551">
        <v>0</v>
      </c>
      <c r="E10" s="551"/>
    </row>
    <row r="11" spans="1:12" ht="15" x14ac:dyDescent="0.25">
      <c r="B11" s="108" t="s">
        <v>318</v>
      </c>
      <c r="C11" s="251">
        <v>8004</v>
      </c>
      <c r="D11" s="551">
        <v>0</v>
      </c>
      <c r="E11" s="551"/>
      <c r="F11" s="75"/>
    </row>
    <row r="12" spans="1:12" ht="15" x14ac:dyDescent="0.25">
      <c r="C12" s="251"/>
      <c r="D12" s="551"/>
      <c r="E12" s="551"/>
    </row>
    <row r="13" spans="1:12" ht="15" x14ac:dyDescent="0.25">
      <c r="C13" s="251"/>
      <c r="D13" s="551"/>
      <c r="E13" s="551"/>
      <c r="F13" s="75"/>
    </row>
    <row r="14" spans="1:12" ht="15" x14ac:dyDescent="0.25">
      <c r="A14" s="98" t="s">
        <v>161</v>
      </c>
      <c r="C14" s="252">
        <v>8051</v>
      </c>
      <c r="D14" s="555">
        <f>E6+D9-D10+D11</f>
        <v>0</v>
      </c>
      <c r="E14" s="555"/>
    </row>
    <row r="15" spans="1:12" ht="15" x14ac:dyDescent="0.25">
      <c r="C15" s="251"/>
      <c r="D15" s="551"/>
      <c r="E15" s="551"/>
      <c r="F15" s="75"/>
    </row>
    <row r="16" spans="1:12" ht="15" x14ac:dyDescent="0.25">
      <c r="A16" s="76" t="s">
        <v>541</v>
      </c>
      <c r="B16" s="109"/>
      <c r="C16" s="249" t="s">
        <v>67</v>
      </c>
      <c r="D16" s="555" t="s">
        <v>975</v>
      </c>
      <c r="E16" s="542">
        <v>0</v>
      </c>
    </row>
    <row r="17" spans="1:6" ht="15" x14ac:dyDescent="0.25">
      <c r="A17" s="879"/>
      <c r="B17" s="880"/>
      <c r="C17" s="250"/>
      <c r="D17" s="551"/>
      <c r="E17" s="551"/>
      <c r="F17" s="75"/>
    </row>
    <row r="18" spans="1:6" ht="15" x14ac:dyDescent="0.25">
      <c r="A18" s="76" t="s">
        <v>538</v>
      </c>
      <c r="C18" s="232"/>
      <c r="D18" s="551"/>
      <c r="E18" s="551"/>
    </row>
    <row r="19" spans="1:6" ht="15" x14ac:dyDescent="0.25">
      <c r="B19" s="108" t="s">
        <v>164</v>
      </c>
      <c r="C19" s="232">
        <v>8071</v>
      </c>
      <c r="D19" s="551">
        <v>0</v>
      </c>
      <c r="E19" s="551"/>
      <c r="F19" s="75"/>
    </row>
    <row r="20" spans="1:6" ht="15" x14ac:dyDescent="0.25">
      <c r="B20" s="108" t="s">
        <v>165</v>
      </c>
      <c r="C20" s="232">
        <v>8081</v>
      </c>
      <c r="D20" s="551">
        <v>0</v>
      </c>
      <c r="E20" s="551"/>
    </row>
    <row r="21" spans="1:6" ht="15" x14ac:dyDescent="0.25">
      <c r="B21" s="108" t="s">
        <v>176</v>
      </c>
      <c r="C21" s="232">
        <v>8091</v>
      </c>
      <c r="D21" s="551">
        <v>0</v>
      </c>
      <c r="E21" s="551"/>
      <c r="F21" s="75"/>
    </row>
    <row r="22" spans="1:6" ht="15" x14ac:dyDescent="0.25">
      <c r="B22" s="108" t="s">
        <v>166</v>
      </c>
      <c r="C22" s="232">
        <v>8101</v>
      </c>
      <c r="D22" s="564">
        <v>0</v>
      </c>
      <c r="E22" s="551"/>
    </row>
    <row r="23" spans="1:6" ht="15" x14ac:dyDescent="0.25">
      <c r="B23" s="108" t="s">
        <v>319</v>
      </c>
      <c r="C23" s="232">
        <v>8111</v>
      </c>
      <c r="D23" s="564">
        <v>0</v>
      </c>
      <c r="E23" s="551"/>
      <c r="F23" s="75"/>
    </row>
    <row r="24" spans="1:6" ht="15" x14ac:dyDescent="0.25">
      <c r="C24" s="232"/>
      <c r="D24" s="564"/>
      <c r="E24" s="551"/>
    </row>
    <row r="25" spans="1:6" ht="15" x14ac:dyDescent="0.25">
      <c r="A25" s="98" t="s">
        <v>167</v>
      </c>
      <c r="C25" s="253">
        <v>8121</v>
      </c>
      <c r="D25" s="555">
        <f>E16+D19-D20+D21-D22+D23</f>
        <v>0</v>
      </c>
      <c r="E25" s="555"/>
      <c r="F25" s="75"/>
    </row>
    <row r="26" spans="1:6" ht="14.25" x14ac:dyDescent="0.2">
      <c r="C26" s="232"/>
      <c r="D26" s="565"/>
      <c r="E26" s="565"/>
    </row>
    <row r="27" spans="1:6" ht="15" x14ac:dyDescent="0.25">
      <c r="A27" s="98" t="s">
        <v>320</v>
      </c>
      <c r="C27" s="254">
        <v>81311</v>
      </c>
      <c r="D27" s="554">
        <f>D14-D25</f>
        <v>0</v>
      </c>
      <c r="E27" s="566"/>
      <c r="F27" s="75"/>
    </row>
    <row r="29" spans="1:6" x14ac:dyDescent="0.2">
      <c r="F29" s="75"/>
    </row>
    <row r="31" spans="1:6" x14ac:dyDescent="0.2">
      <c r="F31" s="75"/>
    </row>
    <row r="33" spans="6:6" x14ac:dyDescent="0.2">
      <c r="F33" s="75"/>
    </row>
  </sheetData>
  <protectedRanges>
    <protectedRange sqref="D1:E65536 A1:IV1" name="Plage2"/>
  </protectedRanges>
  <mergeCells count="5">
    <mergeCell ref="H1:I1"/>
    <mergeCell ref="K1:L1"/>
    <mergeCell ref="A7:B7"/>
    <mergeCell ref="A17:B17"/>
    <mergeCell ref="B1:C1"/>
  </mergeCells>
  <phoneticPr fontId="0" type="noConversion"/>
  <pageMargins left="0.78740157480314965" right="0.78740157480314965" top="0.98425196850393704" bottom="0.98425196850393704" header="0.51181102362204722" footer="0.51181102362204722"/>
  <pageSetup paperSize="9" scale="83" fitToHeight="0" orientation="portrait" r:id="rId1"/>
  <headerFooter alignWithMargins="0"/>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52</vt:i4>
      </vt:variant>
      <vt:variant>
        <vt:lpstr>Named Ranges</vt:lpstr>
      </vt:variant>
      <vt:variant>
        <vt:i4>26</vt:i4>
      </vt:variant>
    </vt:vector>
  </HeadingPairs>
  <TitlesOfParts>
    <vt:vector size="78" baseType="lpstr">
      <vt:lpstr>1.</vt:lpstr>
      <vt:lpstr>2.1</vt:lpstr>
      <vt:lpstr>2.2.</vt:lpstr>
      <vt:lpstr>Activa</vt:lpstr>
      <vt:lpstr>Passiva</vt:lpstr>
      <vt:lpstr>Resultatenrekening</vt:lpstr>
      <vt:lpstr>5</vt:lpstr>
      <vt:lpstr>6.1</vt:lpstr>
      <vt:lpstr>6.2.1</vt:lpstr>
      <vt:lpstr>6.2.2</vt:lpstr>
      <vt:lpstr>6.2.3</vt:lpstr>
      <vt:lpstr>6.2.4</vt:lpstr>
      <vt:lpstr> 6.2.5</vt:lpstr>
      <vt:lpstr>6.3.1</vt:lpstr>
      <vt:lpstr>6.3.2</vt:lpstr>
      <vt:lpstr>6.3.3</vt:lpstr>
      <vt:lpstr>6.3.4</vt:lpstr>
      <vt:lpstr>6.3.5</vt:lpstr>
      <vt:lpstr>6.3.6</vt:lpstr>
      <vt:lpstr>6.4.1</vt:lpstr>
      <vt:lpstr>6.4.2</vt:lpstr>
      <vt:lpstr>6.4.3</vt:lpstr>
      <vt:lpstr>6.5.1</vt:lpstr>
      <vt:lpstr>6.5.2</vt:lpstr>
      <vt:lpstr>6.6</vt:lpstr>
      <vt:lpstr>6.7.1</vt:lpstr>
      <vt:lpstr>6.7.2</vt:lpstr>
      <vt:lpstr>6.8</vt:lpstr>
      <vt:lpstr>6.9</vt:lpstr>
      <vt:lpstr>6.9 bis</vt:lpstr>
      <vt:lpstr>6.10</vt:lpstr>
      <vt:lpstr>6.11</vt:lpstr>
      <vt:lpstr>6.12</vt:lpstr>
      <vt:lpstr>6.13</vt:lpstr>
      <vt:lpstr>6.14</vt:lpstr>
      <vt:lpstr>6.15</vt:lpstr>
      <vt:lpstr>6.16</vt:lpstr>
      <vt:lpstr>6.17</vt:lpstr>
      <vt:lpstr>6.18</vt:lpstr>
      <vt:lpstr>sectie C a</vt:lpstr>
      <vt:lpstr>sectie C b</vt:lpstr>
      <vt:lpstr>sectie C e</vt:lpstr>
      <vt:lpstr>6.19 Waarderingsregels</vt:lpstr>
      <vt:lpstr>6.20 Andere toelichting</vt:lpstr>
      <vt:lpstr>7 Jaarverslag</vt:lpstr>
      <vt:lpstr>8 Verslag comm.</vt:lpstr>
      <vt:lpstr>9 Betalingen aan overheden</vt:lpstr>
      <vt:lpstr>10.1 SOCIALE BALANS</vt:lpstr>
      <vt:lpstr>10.2 SOCIALE BALANS</vt:lpstr>
      <vt:lpstr>10.3 SOCIALE BALANS</vt:lpstr>
      <vt:lpstr>10.4 SOCIALE BALANS</vt:lpstr>
      <vt:lpstr>CONTROLES</vt:lpstr>
      <vt:lpstr>'2.2.'!_ftnref1</vt:lpstr>
      <vt:lpstr>'2.2.'!_ftnref2</vt:lpstr>
      <vt:lpstr>' 6.2.5'!Print_Area</vt:lpstr>
      <vt:lpstr>'2.1'!Print_Area</vt:lpstr>
      <vt:lpstr>'6.1'!Print_Area</vt:lpstr>
      <vt:lpstr>'6.10'!Print_Area</vt:lpstr>
      <vt:lpstr>'6.15'!Print_Area</vt:lpstr>
      <vt:lpstr>'6.2.1'!Print_Area</vt:lpstr>
      <vt:lpstr>'6.2.3'!Print_Area</vt:lpstr>
      <vt:lpstr>'6.3.1'!Print_Area</vt:lpstr>
      <vt:lpstr>'6.3.2'!Print_Area</vt:lpstr>
      <vt:lpstr>'6.3.3'!Print_Area</vt:lpstr>
      <vt:lpstr>'6.3.4'!Print_Area</vt:lpstr>
      <vt:lpstr>'6.3.5'!Print_Area</vt:lpstr>
      <vt:lpstr>'6.3.6'!Print_Area</vt:lpstr>
      <vt:lpstr>'6.4.1'!Print_Area</vt:lpstr>
      <vt:lpstr>'6.4.2'!Print_Area</vt:lpstr>
      <vt:lpstr>'6.4.3'!Print_Area</vt:lpstr>
      <vt:lpstr>'6.5.1'!Print_Area</vt:lpstr>
      <vt:lpstr>'6.5.2'!Print_Area</vt:lpstr>
      <vt:lpstr>'6.6'!Print_Area</vt:lpstr>
      <vt:lpstr>'6.9'!Print_Area</vt:lpstr>
      <vt:lpstr>Resultatenrekening!Print_Area</vt:lpstr>
      <vt:lpstr>'sectie C a'!Print_Area</vt:lpstr>
      <vt:lpstr>'sectie C b'!Print_Area</vt:lpstr>
      <vt:lpstr>'sectie C 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Delvaux</dc:creator>
  <cp:lastModifiedBy>Desie Daniel</cp:lastModifiedBy>
  <cp:lastPrinted>2023-01-27T14:14:36Z</cp:lastPrinted>
  <dcterms:created xsi:type="dcterms:W3CDTF">1999-12-08T14:33:12Z</dcterms:created>
  <dcterms:modified xsi:type="dcterms:W3CDTF">2023-03-20T14:25:33Z</dcterms:modified>
</cp:coreProperties>
</file>